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395" firstSheet="8" activeTab="12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</sheets>
  <definedNames>
    <definedName name="_xlnm.Print_Area" localSheetId="0">Januar!$A$1:$G$51</definedName>
    <definedName name="_xlnm.Print_Area" localSheetId="2">März!$A$1:$G$50</definedName>
  </definedNames>
  <calcPr calcId="145621"/>
</workbook>
</file>

<file path=xl/calcChain.xml><?xml version="1.0" encoding="utf-8"?>
<calcChain xmlns="http://schemas.openxmlformats.org/spreadsheetml/2006/main">
  <c r="F37" i="13" l="1"/>
  <c r="E37" i="13"/>
  <c r="G38" i="13" l="1"/>
  <c r="D37" i="13"/>
  <c r="D37" i="12"/>
  <c r="D37" i="9" l="1"/>
  <c r="D37" i="1"/>
  <c r="E37" i="10"/>
  <c r="E37" i="9"/>
  <c r="E37" i="8"/>
  <c r="E37" i="7"/>
  <c r="E37" i="6"/>
  <c r="E37" i="5"/>
  <c r="E37" i="4"/>
  <c r="E37" i="3"/>
  <c r="F37" i="3"/>
  <c r="E37" i="2"/>
  <c r="F37" i="2"/>
  <c r="E37" i="1"/>
  <c r="F37" i="1"/>
  <c r="G37" i="1"/>
  <c r="G38" i="9"/>
  <c r="G38" i="8"/>
  <c r="G38" i="5"/>
  <c r="G38" i="4"/>
  <c r="G38" i="2" l="1"/>
  <c r="G38" i="1"/>
  <c r="G32" i="3" l="1"/>
  <c r="E2" i="4" l="1"/>
  <c r="G11" i="4"/>
  <c r="G12" i="4"/>
  <c r="G13" i="4"/>
  <c r="G14" i="4"/>
  <c r="G15" i="4"/>
  <c r="D18" i="4"/>
  <c r="D37" i="4" s="1"/>
  <c r="F16" i="4"/>
  <c r="G16" i="4"/>
  <c r="E18" i="4"/>
  <c r="F18" i="4"/>
  <c r="F37" i="4" s="1"/>
  <c r="G21" i="4"/>
  <c r="G22" i="4"/>
  <c r="G23" i="4"/>
  <c r="G24" i="4"/>
  <c r="G25" i="4"/>
  <c r="G26" i="4"/>
  <c r="G27" i="4"/>
  <c r="G28" i="4"/>
  <c r="G29" i="4"/>
  <c r="G30" i="4"/>
  <c r="G31" i="4"/>
  <c r="G32" i="4"/>
  <c r="D34" i="4"/>
  <c r="E34" i="4"/>
  <c r="F34" i="4"/>
  <c r="E2" i="8"/>
  <c r="G11" i="8"/>
  <c r="G12" i="8"/>
  <c r="G13" i="8"/>
  <c r="G14" i="8"/>
  <c r="G15" i="8"/>
  <c r="D16" i="8"/>
  <c r="F16" i="8"/>
  <c r="G16" i="8" s="1"/>
  <c r="D18" i="8"/>
  <c r="E18" i="8"/>
  <c r="F18" i="8"/>
  <c r="G18" i="8" s="1"/>
  <c r="G21" i="8"/>
  <c r="G22" i="8"/>
  <c r="G23" i="8"/>
  <c r="G24" i="8"/>
  <c r="G25" i="8"/>
  <c r="G26" i="8"/>
  <c r="G27" i="8"/>
  <c r="G28" i="8"/>
  <c r="G29" i="8"/>
  <c r="G30" i="8"/>
  <c r="G31" i="8"/>
  <c r="G32" i="8"/>
  <c r="D34" i="8"/>
  <c r="E34" i="8"/>
  <c r="F34" i="8"/>
  <c r="G34" i="8" s="1"/>
  <c r="E2" i="12"/>
  <c r="G11" i="12"/>
  <c r="G12" i="12"/>
  <c r="G13" i="12"/>
  <c r="G14" i="12"/>
  <c r="G15" i="12"/>
  <c r="D16" i="12"/>
  <c r="D18" i="12" s="1"/>
  <c r="G18" i="12" s="1"/>
  <c r="F16" i="12"/>
  <c r="E18" i="12"/>
  <c r="F18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D34" i="12"/>
  <c r="E34" i="12"/>
  <c r="F34" i="12"/>
  <c r="E2" i="2"/>
  <c r="G11" i="2"/>
  <c r="G12" i="2"/>
  <c r="G13" i="2"/>
  <c r="G14" i="2"/>
  <c r="G15" i="2"/>
  <c r="D16" i="2"/>
  <c r="F16" i="2"/>
  <c r="G16" i="2" s="1"/>
  <c r="D18" i="2"/>
  <c r="E18" i="2"/>
  <c r="F18" i="2"/>
  <c r="G18" i="2" s="1"/>
  <c r="G21" i="2"/>
  <c r="G22" i="2"/>
  <c r="G23" i="2"/>
  <c r="G24" i="2"/>
  <c r="G25" i="2"/>
  <c r="G26" i="2"/>
  <c r="G27" i="2"/>
  <c r="G28" i="2"/>
  <c r="G29" i="2"/>
  <c r="G30" i="2"/>
  <c r="G31" i="2"/>
  <c r="G32" i="2"/>
  <c r="D34" i="2"/>
  <c r="E34" i="2"/>
  <c r="F34" i="2"/>
  <c r="G34" i="2" s="1"/>
  <c r="E2" i="13"/>
  <c r="D7" i="13"/>
  <c r="E7" i="13"/>
  <c r="F7" i="13"/>
  <c r="G8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E16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D32" i="13"/>
  <c r="E32" i="13"/>
  <c r="F32" i="13"/>
  <c r="G11" i="1"/>
  <c r="G12" i="1"/>
  <c r="G13" i="1"/>
  <c r="G14" i="1"/>
  <c r="G15" i="1"/>
  <c r="D16" i="1"/>
  <c r="F16" i="1"/>
  <c r="G16" i="1"/>
  <c r="D18" i="1"/>
  <c r="E18" i="1"/>
  <c r="F18" i="1"/>
  <c r="G21" i="1"/>
  <c r="G22" i="1"/>
  <c r="G23" i="1"/>
  <c r="G24" i="1"/>
  <c r="G25" i="1"/>
  <c r="G26" i="1"/>
  <c r="G27" i="1"/>
  <c r="G28" i="1"/>
  <c r="G29" i="1"/>
  <c r="G30" i="1"/>
  <c r="G31" i="1"/>
  <c r="G32" i="1"/>
  <c r="D34" i="1"/>
  <c r="E34" i="1"/>
  <c r="F34" i="1"/>
  <c r="G34" i="1" s="1"/>
  <c r="D7" i="2"/>
  <c r="D37" i="2" s="1"/>
  <c r="G8" i="2"/>
  <c r="G8" i="3" s="1"/>
  <c r="G38" i="3" s="1"/>
  <c r="E2" i="7"/>
  <c r="G11" i="7"/>
  <c r="G12" i="7"/>
  <c r="G13" i="7"/>
  <c r="G14" i="7"/>
  <c r="G15" i="7"/>
  <c r="D16" i="7"/>
  <c r="G16" i="7" s="1"/>
  <c r="F16" i="7"/>
  <c r="D18" i="7"/>
  <c r="E18" i="7"/>
  <c r="F18" i="7"/>
  <c r="G21" i="7"/>
  <c r="G22" i="7"/>
  <c r="G23" i="7"/>
  <c r="G24" i="7"/>
  <c r="G25" i="7"/>
  <c r="G26" i="7"/>
  <c r="G27" i="7"/>
  <c r="G28" i="7"/>
  <c r="G29" i="7"/>
  <c r="G30" i="7"/>
  <c r="G31" i="7"/>
  <c r="G32" i="7"/>
  <c r="D34" i="7"/>
  <c r="E34" i="7"/>
  <c r="F34" i="7"/>
  <c r="E2" i="6"/>
  <c r="G11" i="6"/>
  <c r="G12" i="6"/>
  <c r="G13" i="6"/>
  <c r="G14" i="6"/>
  <c r="G15" i="6"/>
  <c r="D16" i="6"/>
  <c r="G16" i="6" s="1"/>
  <c r="F16" i="6"/>
  <c r="E18" i="6"/>
  <c r="F18" i="6"/>
  <c r="G21" i="6"/>
  <c r="G22" i="6"/>
  <c r="G23" i="6"/>
  <c r="G24" i="6"/>
  <c r="G25" i="6"/>
  <c r="G26" i="6"/>
  <c r="G27" i="6"/>
  <c r="G28" i="6"/>
  <c r="G29" i="6"/>
  <c r="G30" i="6"/>
  <c r="G31" i="6"/>
  <c r="G32" i="6"/>
  <c r="D34" i="6"/>
  <c r="E34" i="6"/>
  <c r="F34" i="6"/>
  <c r="E2" i="5"/>
  <c r="G11" i="5"/>
  <c r="G12" i="5"/>
  <c r="G13" i="5"/>
  <c r="G14" i="5"/>
  <c r="G15" i="5"/>
  <c r="D16" i="5"/>
  <c r="D18" i="5" s="1"/>
  <c r="F16" i="5"/>
  <c r="G16" i="5" s="1"/>
  <c r="E18" i="5"/>
  <c r="F18" i="5"/>
  <c r="G21" i="5"/>
  <c r="G22" i="5"/>
  <c r="G23" i="5"/>
  <c r="G24" i="5"/>
  <c r="G25" i="5"/>
  <c r="G26" i="5"/>
  <c r="G27" i="5"/>
  <c r="G28" i="5"/>
  <c r="G29" i="5"/>
  <c r="G30" i="5"/>
  <c r="G31" i="5"/>
  <c r="G32" i="5"/>
  <c r="D34" i="5"/>
  <c r="E34" i="5"/>
  <c r="F34" i="5"/>
  <c r="G34" i="5" s="1"/>
  <c r="E2" i="3"/>
  <c r="G11" i="3"/>
  <c r="G12" i="3"/>
  <c r="G13" i="3"/>
  <c r="G14" i="3"/>
  <c r="G15" i="3"/>
  <c r="G16" i="3"/>
  <c r="D18" i="3"/>
  <c r="E18" i="3"/>
  <c r="G21" i="3"/>
  <c r="G22" i="3"/>
  <c r="G23" i="3"/>
  <c r="G24" i="3"/>
  <c r="G25" i="3"/>
  <c r="G26" i="3"/>
  <c r="G27" i="3"/>
  <c r="G28" i="3"/>
  <c r="G29" i="3"/>
  <c r="G30" i="3"/>
  <c r="G31" i="3"/>
  <c r="D34" i="3"/>
  <c r="E34" i="3"/>
  <c r="F34" i="3"/>
  <c r="E2" i="11"/>
  <c r="G11" i="11"/>
  <c r="G12" i="11"/>
  <c r="G13" i="11"/>
  <c r="G14" i="11"/>
  <c r="G15" i="11"/>
  <c r="D18" i="11"/>
  <c r="D37" i="11" s="1"/>
  <c r="F16" i="11"/>
  <c r="E18" i="11"/>
  <c r="F18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D34" i="11"/>
  <c r="G34" i="11" s="1"/>
  <c r="E34" i="11"/>
  <c r="F34" i="11"/>
  <c r="E2" i="10"/>
  <c r="G11" i="10"/>
  <c r="G12" i="10"/>
  <c r="G13" i="10"/>
  <c r="G14" i="10"/>
  <c r="G15" i="10"/>
  <c r="D16" i="10"/>
  <c r="G16" i="10" s="1"/>
  <c r="F16" i="10"/>
  <c r="F18" i="10" s="1"/>
  <c r="E18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D34" i="10"/>
  <c r="E34" i="10"/>
  <c r="F34" i="10"/>
  <c r="E2" i="9"/>
  <c r="G11" i="9"/>
  <c r="G12" i="9"/>
  <c r="G13" i="9"/>
  <c r="G14" i="9"/>
  <c r="G15" i="9"/>
  <c r="D16" i="9"/>
  <c r="D18" i="9" s="1"/>
  <c r="F16" i="9"/>
  <c r="G16" i="9"/>
  <c r="E18" i="9"/>
  <c r="F18" i="9"/>
  <c r="G21" i="9"/>
  <c r="G22" i="9"/>
  <c r="G23" i="9"/>
  <c r="G24" i="9"/>
  <c r="G25" i="9"/>
  <c r="G26" i="9"/>
  <c r="G27" i="9"/>
  <c r="G28" i="9"/>
  <c r="G29" i="9"/>
  <c r="G30" i="9"/>
  <c r="G31" i="9"/>
  <c r="G32" i="9"/>
  <c r="D34" i="9"/>
  <c r="E34" i="9"/>
  <c r="F34" i="9"/>
  <c r="G34" i="9"/>
  <c r="G34" i="12" l="1"/>
  <c r="G18" i="11"/>
  <c r="D37" i="3"/>
  <c r="G34" i="10"/>
  <c r="G18" i="9"/>
  <c r="G34" i="7"/>
  <c r="G18" i="7"/>
  <c r="E34" i="13"/>
  <c r="F18" i="3"/>
  <c r="G34" i="6"/>
  <c r="G18" i="5"/>
  <c r="G18" i="4"/>
  <c r="G34" i="4"/>
  <c r="F16" i="13"/>
  <c r="F18" i="13" s="1"/>
  <c r="G31" i="13"/>
  <c r="G29" i="13"/>
  <c r="G25" i="13"/>
  <c r="E18" i="13"/>
  <c r="G32" i="13"/>
  <c r="G30" i="13"/>
  <c r="G28" i="13"/>
  <c r="G27" i="13"/>
  <c r="G23" i="13"/>
  <c r="G34" i="3"/>
  <c r="G13" i="13"/>
  <c r="G8" i="4"/>
  <c r="G8" i="5" s="1"/>
  <c r="G8" i="6" s="1"/>
  <c r="G15" i="13"/>
  <c r="F34" i="13"/>
  <c r="G22" i="13"/>
  <c r="F7" i="2"/>
  <c r="G24" i="13"/>
  <c r="G21" i="13"/>
  <c r="G26" i="13"/>
  <c r="G11" i="13"/>
  <c r="G18" i="1"/>
  <c r="G12" i="13"/>
  <c r="G7" i="13"/>
  <c r="E7" i="2"/>
  <c r="G14" i="13"/>
  <c r="G16" i="12"/>
  <c r="G16" i="11"/>
  <c r="D16" i="13"/>
  <c r="D18" i="10"/>
  <c r="G18" i="10" s="1"/>
  <c r="D18" i="6"/>
  <c r="G18" i="6" s="1"/>
  <c r="D34" i="13"/>
  <c r="G38" i="6" l="1"/>
  <c r="G8" i="7" s="1"/>
  <c r="G18" i="3"/>
  <c r="G34" i="13"/>
  <c r="E7" i="3"/>
  <c r="F7" i="3"/>
  <c r="G7" i="2"/>
  <c r="G37" i="2" s="1"/>
  <c r="G16" i="13"/>
  <c r="D18" i="13"/>
  <c r="D7" i="3"/>
  <c r="G38" i="7" l="1"/>
  <c r="G8" i="8" s="1"/>
  <c r="G8" i="9" s="1"/>
  <c r="G8" i="10" s="1"/>
  <c r="F7" i="4"/>
  <c r="E7" i="4"/>
  <c r="G7" i="3"/>
  <c r="G37" i="3" s="1"/>
  <c r="G18" i="13"/>
  <c r="G37" i="13"/>
  <c r="G8" i="11" l="1"/>
  <c r="G38" i="11" s="1"/>
  <c r="G8" i="12" s="1"/>
  <c r="G38" i="12" s="1"/>
  <c r="G38" i="10"/>
  <c r="E7" i="5"/>
  <c r="E7" i="6" s="1"/>
  <c r="E7" i="7" s="1"/>
  <c r="E7" i="8" s="1"/>
  <c r="E7" i="9" s="1"/>
  <c r="E7" i="10" s="1"/>
  <c r="E7" i="11" s="1"/>
  <c r="E37" i="11" s="1"/>
  <c r="E7" i="12" s="1"/>
  <c r="E37" i="12" s="1"/>
  <c r="F7" i="5"/>
  <c r="F37" i="5" s="1"/>
  <c r="D7" i="4"/>
  <c r="F7" i="6" l="1"/>
  <c r="F37" i="6" s="1"/>
  <c r="G7" i="4"/>
  <c r="G37" i="4" s="1"/>
  <c r="F7" i="7" l="1"/>
  <c r="F37" i="7" s="1"/>
  <c r="D7" i="5"/>
  <c r="D37" i="5" s="1"/>
  <c r="F7" i="8" l="1"/>
  <c r="F37" i="8" s="1"/>
  <c r="G7" i="5"/>
  <c r="G37" i="5" s="1"/>
  <c r="F7" i="9" l="1"/>
  <c r="D7" i="6"/>
  <c r="D37" i="6" s="1"/>
  <c r="F7" i="10" l="1"/>
  <c r="F37" i="10" s="1"/>
  <c r="F37" i="9"/>
  <c r="F7" i="11"/>
  <c r="F37" i="11" s="1"/>
  <c r="F7" i="12" s="1"/>
  <c r="F37" i="12" s="1"/>
  <c r="G7" i="6"/>
  <c r="G37" i="6" s="1"/>
  <c r="D7" i="7" l="1"/>
  <c r="D37" i="7" s="1"/>
  <c r="G7" i="7" l="1"/>
  <c r="G37" i="7" s="1"/>
  <c r="D7" i="8" l="1"/>
  <c r="D37" i="8" s="1"/>
  <c r="G7" i="8" l="1"/>
  <c r="G37" i="8" s="1"/>
  <c r="D7" i="9" l="1"/>
  <c r="G7" i="9" l="1"/>
  <c r="G37" i="9" s="1"/>
  <c r="D7" i="10" l="1"/>
  <c r="D37" i="10" s="1"/>
  <c r="G7" i="10" l="1"/>
  <c r="G37" i="10" s="1"/>
  <c r="D7" i="11" l="1"/>
  <c r="G7" i="11" l="1"/>
  <c r="G37" i="11" l="1"/>
  <c r="D7" i="12"/>
  <c r="G37" i="12" l="1"/>
  <c r="G7" i="12"/>
</calcChain>
</file>

<file path=xl/comments1.xml><?xml version="1.0" encoding="utf-8"?>
<comments xmlns="http://schemas.openxmlformats.org/spreadsheetml/2006/main">
  <authors>
    <author>Benno Burghardt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Benno Burghardt:</t>
        </r>
        <r>
          <rPr>
            <sz val="8"/>
            <color indexed="81"/>
            <rFont val="Tahoma"/>
            <family val="2"/>
          </rPr>
          <t xml:space="preserve">
Bar-Abhebung am 1.10. 200 EUR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>Benno Burghardt:</t>
        </r>
        <r>
          <rPr>
            <sz val="8"/>
            <color indexed="81"/>
            <rFont val="Tahoma"/>
            <family val="2"/>
          </rPr>
          <t xml:space="preserve">
Bar-Abehbung am 7.10.
70 EUR</t>
        </r>
      </text>
    </comment>
  </commentList>
</comments>
</file>

<file path=xl/sharedStrings.xml><?xml version="1.0" encoding="utf-8"?>
<sst xmlns="http://schemas.openxmlformats.org/spreadsheetml/2006/main" count="622" uniqueCount="99">
  <si>
    <t xml:space="preserve">KASSENBERICHT </t>
  </si>
  <si>
    <t>Für den Monat  ...</t>
  </si>
  <si>
    <r>
      <t xml:space="preserve">Atrium   </t>
    </r>
    <r>
      <rPr>
        <sz val="12"/>
        <rFont val="StarSymbol"/>
        <charset val="2"/>
      </rPr>
      <t>❒</t>
    </r>
  </si>
  <si>
    <r>
      <t xml:space="preserve">Pronaos  </t>
    </r>
    <r>
      <rPr>
        <sz val="12"/>
        <rFont val="StarSymbol"/>
        <charset val="2"/>
      </rPr>
      <t>❒</t>
    </r>
  </si>
  <si>
    <r>
      <t xml:space="preserve">Kapitel  </t>
    </r>
    <r>
      <rPr>
        <sz val="12"/>
        <rFont val="StarSymbol"/>
        <charset val="2"/>
      </rPr>
      <t>❒</t>
    </r>
  </si>
  <si>
    <r>
      <t xml:space="preserve">Loge  </t>
    </r>
    <r>
      <rPr>
        <sz val="12"/>
        <rFont val="StarSymbol"/>
        <charset val="2"/>
      </rPr>
      <t>❒</t>
    </r>
  </si>
  <si>
    <t>Landeswährung :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</si>
  <si>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</si>
  <si>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Kasse</t>
  </si>
  <si>
    <t>Spar/Festg</t>
  </si>
  <si>
    <t>Postbank</t>
  </si>
  <si>
    <t>Gesamt</t>
  </si>
  <si>
    <t>Bestand des Vormonats:</t>
  </si>
  <si>
    <t xml:space="preserve">Darin enthaltener AMRA-Bestand : 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</si>
  <si>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</si>
  <si>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</si>
  <si>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</si>
  <si>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</si>
  <si>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</si>
  <si>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</si>
  <si>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</si>
  <si>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</si>
  <si>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</si>
  <si>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</si>
  <si>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</si>
  <si>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</si>
  <si>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</si>
  <si>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</si>
  <si>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</si>
  <si>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</si>
  <si>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</si>
  <si>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</si>
  <si>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</si>
  <si>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</si>
  <si>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</si>
  <si>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</si>
  <si>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r>
      <t xml:space="preserve">   </t>
    </r>
    <r>
      <rPr>
        <sz val="10"/>
        <rFont val="Arial"/>
        <family val="4"/>
      </rPr>
      <t xml:space="preserve">* </t>
    </r>
    <r>
      <rPr>
        <i/>
        <sz val="10"/>
        <rFont val="Arial"/>
        <family val="4"/>
      </rPr>
      <t>Sonstiges auf der Rückseite auflisten</t>
    </r>
  </si>
  <si>
    <r>
      <t xml:space="preserve">   Für Amra-Zahlungen über </t>
    </r>
    <r>
      <rPr>
        <sz val="12"/>
        <rFont val="StarSymbol"/>
        <family val="4"/>
        <charset val="2"/>
      </rPr>
      <t>€</t>
    </r>
    <r>
      <rPr>
        <sz val="12"/>
        <rFont val="Arial"/>
        <family val="4"/>
      </rPr>
      <t xml:space="preserve"> 100,- , sFr. 200,- ist ein Nachweis erforderlich.</t>
    </r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</si>
  <si>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</si>
  <si>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</si>
  <si>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</si>
  <si>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</si>
  <si>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Leiter</t>
  </si>
  <si>
    <t>Kurator</t>
  </si>
  <si>
    <t>Schatzmeister</t>
  </si>
  <si>
    <t>Sekretär d. Kuratoriums</t>
  </si>
  <si>
    <t xml:space="preserve">   </t>
  </si>
  <si>
    <t>Bestand am Vorjahresende:</t>
  </si>
  <si>
    <t>Bestand am Jahresende :</t>
  </si>
  <si>
    <r>
      <t xml:space="preserve">   * </t>
    </r>
    <r>
      <rPr>
        <i/>
        <sz val="10"/>
        <rFont val="Arial"/>
        <family val="2"/>
      </rPr>
      <t>Sonstiges auf der Rückseite auflisten</t>
    </r>
  </si>
  <si>
    <r>
      <t xml:space="preserve">   Für Amra-Zahlungen über </t>
    </r>
    <r>
      <rPr>
        <sz val="12"/>
        <rFont val="StarSymbol"/>
        <charset val="2"/>
      </rPr>
      <t>€</t>
    </r>
    <r>
      <rPr>
        <sz val="12"/>
        <rFont val="Arial"/>
        <family val="2"/>
      </rPr>
      <t xml:space="preserve"> 100,- , sFr. 200,- ist ein Nachweis erforderlich.</t>
    </r>
  </si>
  <si>
    <t>Ort :  Stuttgart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</si>
  <si>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</t>
    </r>
  </si>
  <si>
    <t>T. Laub</t>
  </si>
  <si>
    <t xml:space="preserve">S0015 GL-BEITRAG </t>
  </si>
  <si>
    <t xml:space="preserve">S00015 RE 12-121208 </t>
  </si>
  <si>
    <r>
      <t xml:space="preserve">Für den Monat  </t>
    </r>
    <r>
      <rPr>
        <b/>
        <sz val="12"/>
        <rFont val="Arial"/>
        <family val="2"/>
      </rPr>
      <t>Januar 2013</t>
    </r>
  </si>
  <si>
    <t>Tübingen, 24.03.2013</t>
  </si>
  <si>
    <r>
      <t xml:space="preserve">Für den Monat  </t>
    </r>
    <r>
      <rPr>
        <sz val="12"/>
        <color rgb="FFFF0000"/>
        <rFont val="Arial"/>
        <family val="2"/>
      </rPr>
      <t>MÄRZ</t>
    </r>
  </si>
  <si>
    <t>Spenden-Bar</t>
  </si>
  <si>
    <t xml:space="preserve">S00015 RE 13-020154 </t>
  </si>
  <si>
    <t>Beitrag D-18105</t>
  </si>
  <si>
    <t>überwiesen 28.3.13</t>
  </si>
  <si>
    <t>Tübingen, 28.04.2013</t>
  </si>
  <si>
    <r>
      <t xml:space="preserve">Für den Monat  </t>
    </r>
    <r>
      <rPr>
        <sz val="12"/>
        <color rgb="FFFF0000"/>
        <rFont val="Arial"/>
        <family val="2"/>
      </rPr>
      <t>APRIL</t>
    </r>
  </si>
  <si>
    <t>2 Rechnungen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</si>
  <si>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</t>
    </r>
  </si>
  <si>
    <t>2 Termine</t>
  </si>
  <si>
    <r>
      <t xml:space="preserve">Für den Monat </t>
    </r>
    <r>
      <rPr>
        <sz val="12"/>
        <color rgb="FFFF0000"/>
        <rFont val="Arial"/>
        <family val="2"/>
      </rPr>
      <t>MAI</t>
    </r>
  </si>
  <si>
    <t>Tübingen, 26.07.2013</t>
  </si>
  <si>
    <r>
      <t xml:space="preserve">Für den Monat  </t>
    </r>
    <r>
      <rPr>
        <sz val="12"/>
        <color rgb="FFFF0000"/>
        <rFont val="Arial"/>
        <family val="2"/>
      </rPr>
      <t>JUNI</t>
    </r>
  </si>
  <si>
    <t>Raumiete</t>
  </si>
  <si>
    <t>überw. 29.04.13</t>
  </si>
  <si>
    <t>Barbestand</t>
  </si>
  <si>
    <t>1.+19.2.2013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</si>
  <si>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</t>
    </r>
  </si>
  <si>
    <r>
      <t xml:space="preserve">Für den Monat  </t>
    </r>
    <r>
      <rPr>
        <sz val="12"/>
        <color rgb="FFFF0000"/>
        <rFont val="Arial"/>
        <family val="2"/>
      </rPr>
      <t>JULI</t>
    </r>
  </si>
  <si>
    <t xml:space="preserve">S00015 RE 13-060588 </t>
  </si>
  <si>
    <t>28,80 + 46,10</t>
  </si>
  <si>
    <t>Mai-Juni-Juli</t>
  </si>
  <si>
    <t>Tübingen, 17.8.13</t>
  </si>
  <si>
    <r>
      <t xml:space="preserve">Für den Monat  </t>
    </r>
    <r>
      <rPr>
        <sz val="12"/>
        <color rgb="FFFF0000"/>
        <rFont val="Arial"/>
        <family val="2"/>
      </rPr>
      <t>AUGUST</t>
    </r>
  </si>
  <si>
    <t>Tübingen, 30.11.2013</t>
  </si>
  <si>
    <t>Miete +</t>
  </si>
  <si>
    <r>
      <t xml:space="preserve">Für den Monat </t>
    </r>
    <r>
      <rPr>
        <sz val="12"/>
        <color rgb="FFFF0000"/>
        <rFont val="Arial"/>
        <family val="2"/>
      </rPr>
      <t>S</t>
    </r>
    <r>
      <rPr>
        <sz val="10"/>
        <color rgb="FFFF0000"/>
        <rFont val="Arial"/>
        <family val="2"/>
      </rPr>
      <t>EPTEMBER</t>
    </r>
  </si>
  <si>
    <r>
      <t xml:space="preserve">Für den Monat </t>
    </r>
    <r>
      <rPr>
        <sz val="12"/>
        <color rgb="FFFF0000"/>
        <rFont val="Arial"/>
        <family val="2"/>
      </rPr>
      <t xml:space="preserve"> OKTOBER</t>
    </r>
  </si>
  <si>
    <t>Tübingen, 1.12.2013</t>
  </si>
  <si>
    <t>Esotherik-Messe</t>
  </si>
  <si>
    <t>Flyer-Auslage</t>
  </si>
  <si>
    <t>Tübingen, 1. Dezember 2013</t>
  </si>
  <si>
    <t>1. Quartal</t>
  </si>
  <si>
    <r>
      <t xml:space="preserve">Für den Monat  </t>
    </r>
    <r>
      <rPr>
        <sz val="12"/>
        <color rgb="FFFF0000"/>
        <rFont val="Arial"/>
        <family val="2"/>
      </rPr>
      <t>November</t>
    </r>
  </si>
  <si>
    <t>Stuttgart, 2.3.2014</t>
  </si>
  <si>
    <t>9+10</t>
  </si>
  <si>
    <t>Bar-Beträge</t>
  </si>
  <si>
    <r>
      <t xml:space="preserve">Für den Monat  </t>
    </r>
    <r>
      <rPr>
        <sz val="12"/>
        <color rgb="FFFF0000"/>
        <rFont val="Arial"/>
        <family val="2"/>
      </rPr>
      <t>Dezember</t>
    </r>
  </si>
  <si>
    <t>Für das Jahr  2013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</si>
  <si>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2"/>
      </rPr>
      <t xml:space="preserve">    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            </t>
    </r>
  </si>
  <si>
    <t>Stuttgart, 3.3.2014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</si>
</sst>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4"/>
    </font>
    <font>
      <sz val="12"/>
      <name val="StarSymbol"/>
      <charset val="2"/>
    </font>
    <font>
      <sz val="12"/>
      <name val="StarSymbol"/>
      <family val="4"/>
      <charset val="2"/>
    </font>
    <font>
      <i/>
      <sz val="12"/>
      <name val="Arial"/>
      <family val="2"/>
    </font>
    <font>
      <sz val="12"/>
      <name val="StarSymbol"/>
    </font>
    <font>
      <sz val="10"/>
      <name val="Arial"/>
      <family val="4"/>
    </font>
    <font>
      <i/>
      <sz val="10"/>
      <name val="Arial"/>
      <family val="4"/>
    </font>
    <font>
      <sz val="12"/>
      <color indexed="8"/>
      <name val="Arial"/>
      <family val="4"/>
    </font>
    <font>
      <sz val="11"/>
      <name val="Arial"/>
      <family val="4"/>
    </font>
    <font>
      <b/>
      <sz val="18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10"/>
      <color indexed="8"/>
      <name val="Arial"/>
      <family val="4"/>
    </font>
    <font>
      <sz val="6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0" fontId="1" fillId="0" borderId="6" xfId="0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2" fillId="0" borderId="3" xfId="0" applyFont="1" applyBorder="1" applyProtection="1">
      <protection locked="0"/>
    </xf>
    <xf numFmtId="4" fontId="2" fillId="0" borderId="3" xfId="0" applyNumberFormat="1" applyFont="1" applyBorder="1"/>
    <xf numFmtId="0" fontId="6" fillId="0" borderId="3" xfId="0" applyFont="1" applyBorder="1" applyProtection="1">
      <protection locked="0"/>
    </xf>
    <xf numFmtId="0" fontId="2" fillId="0" borderId="3" xfId="0" applyFont="1" applyBorder="1"/>
    <xf numFmtId="4" fontId="2" fillId="0" borderId="3" xfId="0" applyNumberFormat="1" applyFont="1" applyBorder="1" applyProtection="1"/>
    <xf numFmtId="4" fontId="2" fillId="0" borderId="0" xfId="0" applyNumberFormat="1" applyFont="1" applyProtection="1"/>
    <xf numFmtId="4" fontId="2" fillId="0" borderId="9" xfId="0" applyNumberFormat="1" applyFont="1" applyBorder="1" applyProtection="1"/>
    <xf numFmtId="0" fontId="2" fillId="0" borderId="5" xfId="0" applyFont="1" applyBorder="1"/>
    <xf numFmtId="4" fontId="2" fillId="0" borderId="4" xfId="0" applyNumberFormat="1" applyFont="1" applyBorder="1" applyProtection="1"/>
    <xf numFmtId="4" fontId="2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7" fillId="0" borderId="0" xfId="0" applyFont="1"/>
    <xf numFmtId="0" fontId="3" fillId="0" borderId="0" xfId="0" applyFont="1"/>
    <xf numFmtId="0" fontId="11" fillId="0" borderId="4" xfId="0" applyFont="1" applyBorder="1"/>
    <xf numFmtId="0" fontId="12" fillId="0" borderId="4" xfId="0" applyFont="1" applyBorder="1"/>
    <xf numFmtId="0" fontId="13" fillId="0" borderId="4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5" fillId="0" borderId="0" xfId="0" applyFont="1" applyAlignment="1">
      <alignment horizontal="right" vertical="top"/>
    </xf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5" xfId="0" applyNumberFormat="1" applyFont="1" applyBorder="1" applyProtection="1"/>
    <xf numFmtId="4" fontId="2" fillId="0" borderId="9" xfId="0" applyNumberFormat="1" applyFont="1" applyBorder="1"/>
    <xf numFmtId="0" fontId="0" fillId="0" borderId="13" xfId="0" applyBorder="1"/>
    <xf numFmtId="0" fontId="0" fillId="0" borderId="4" xfId="0" applyFont="1" applyBorder="1" applyAlignment="1">
      <alignment horizontal="righ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4" fontId="2" fillId="0" borderId="3" xfId="0" applyNumberFormat="1" applyFont="1" applyBorder="1" applyProtection="1">
      <protection locked="0"/>
    </xf>
    <xf numFmtId="14" fontId="15" fillId="0" borderId="8" xfId="0" applyNumberFormat="1" applyFont="1" applyBorder="1" applyAlignment="1">
      <alignment horizontal="center"/>
    </xf>
    <xf numFmtId="0" fontId="0" fillId="0" borderId="8" xfId="0" applyFont="1" applyBorder="1"/>
    <xf numFmtId="0" fontId="15" fillId="0" borderId="8" xfId="0" applyFont="1" applyBorder="1"/>
    <xf numFmtId="14" fontId="18" fillId="0" borderId="8" xfId="0" applyNumberFormat="1" applyFont="1" applyBorder="1"/>
    <xf numFmtId="0" fontId="20" fillId="0" borderId="8" xfId="0" applyFont="1" applyBorder="1" applyAlignment="1">
      <alignment vertical="center"/>
    </xf>
    <xf numFmtId="0" fontId="21" fillId="0" borderId="8" xfId="0" applyFont="1" applyBorder="1"/>
    <xf numFmtId="0" fontId="19" fillId="0" borderId="8" xfId="0" applyFont="1" applyBorder="1" applyAlignment="1">
      <alignment vertical="center"/>
    </xf>
    <xf numFmtId="4" fontId="17" fillId="0" borderId="12" xfId="0" applyNumberFormat="1" applyFont="1" applyBorder="1"/>
    <xf numFmtId="14" fontId="0" fillId="0" borderId="8" xfId="0" applyNumberFormat="1" applyFont="1" applyBorder="1"/>
    <xf numFmtId="14" fontId="18" fillId="2" borderId="8" xfId="0" applyNumberFormat="1" applyFont="1" applyFill="1" applyBorder="1"/>
    <xf numFmtId="4" fontId="17" fillId="0" borderId="3" xfId="0" applyNumberFormat="1" applyFont="1" applyBorder="1"/>
    <xf numFmtId="14" fontId="15" fillId="0" borderId="8" xfId="0" applyNumberFormat="1" applyFont="1" applyBorder="1"/>
    <xf numFmtId="0" fontId="21" fillId="0" borderId="8" xfId="0" applyFont="1" applyBorder="1" applyAlignment="1">
      <alignment vertical="center"/>
    </xf>
    <xf numFmtId="0" fontId="23" fillId="0" borderId="8" xfId="0" applyFont="1" applyBorder="1"/>
    <xf numFmtId="0" fontId="13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8" xfId="0" applyFont="1" applyBorder="1" applyAlignment="1">
      <alignment horizontal="right"/>
    </xf>
    <xf numFmtId="0" fontId="25" fillId="0" borderId="0" xfId="0" applyFont="1"/>
    <xf numFmtId="0" fontId="15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>
      <alignment horizontal="justify" vertical="top"/>
    </xf>
    <xf numFmtId="0" fontId="10" fillId="0" borderId="0" xfId="0" applyFont="1" applyBorder="1" applyAlignment="1"/>
    <xf numFmtId="0" fontId="10" fillId="0" borderId="0" xfId="0" applyFont="1" applyBorder="1"/>
    <xf numFmtId="0" fontId="22" fillId="0" borderId="0" xfId="0" applyFont="1" applyBorder="1" applyAlignment="1"/>
    <xf numFmtId="0" fontId="22" fillId="0" borderId="0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1297786</xdr:colOff>
      <xdr:row>46</xdr:row>
      <xdr:rowOff>47626</xdr:rowOff>
    </xdr:from>
    <xdr:to>
      <xdr:col>3</xdr:col>
      <xdr:colOff>1084048</xdr:colOff>
      <xdr:row>48</xdr:row>
      <xdr:rowOff>74813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61" y="9108282"/>
          <a:ext cx="1119762" cy="43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1104900</xdr:colOff>
      <xdr:row>45</xdr:row>
      <xdr:rowOff>180975</xdr:rowOff>
    </xdr:from>
    <xdr:to>
      <xdr:col>4</xdr:col>
      <xdr:colOff>303806</xdr:colOff>
      <xdr:row>48</xdr:row>
      <xdr:rowOff>80700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8782050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46</xdr:row>
      <xdr:rowOff>23813</xdr:rowOff>
    </xdr:from>
    <xdr:to>
      <xdr:col>4</xdr:col>
      <xdr:colOff>408581</xdr:colOff>
      <xdr:row>48</xdr:row>
      <xdr:rowOff>111657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719" y="8822532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171450</xdr:rowOff>
    </xdr:from>
    <xdr:to>
      <xdr:col>4</xdr:col>
      <xdr:colOff>408581</xdr:colOff>
      <xdr:row>48</xdr:row>
      <xdr:rowOff>71175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8772525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119063</xdr:colOff>
      <xdr:row>46</xdr:row>
      <xdr:rowOff>23813</xdr:rowOff>
    </xdr:from>
    <xdr:to>
      <xdr:col>4</xdr:col>
      <xdr:colOff>218081</xdr:colOff>
      <xdr:row>48</xdr:row>
      <xdr:rowOff>111656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69" y="9036844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261938</xdr:rowOff>
    </xdr:from>
    <xdr:to>
      <xdr:col>4</xdr:col>
      <xdr:colOff>575</xdr:colOff>
      <xdr:row>49</xdr:row>
      <xdr:rowOff>15282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9060657"/>
          <a:ext cx="1119762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8660</xdr:colOff>
      <xdr:row>46</xdr:row>
      <xdr:rowOff>0</xdr:rowOff>
    </xdr:from>
    <xdr:to>
      <xdr:col>4</xdr:col>
      <xdr:colOff>298550</xdr:colOff>
      <xdr:row>48</xdr:row>
      <xdr:rowOff>127091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4933" y="8788977"/>
          <a:ext cx="1294344" cy="61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</xdr:colOff>
      <xdr:row>45</xdr:row>
      <xdr:rowOff>129887</xdr:rowOff>
    </xdr:from>
    <xdr:to>
      <xdr:col>4</xdr:col>
      <xdr:colOff>471730</xdr:colOff>
      <xdr:row>48</xdr:row>
      <xdr:rowOff>66478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522" y="8728364"/>
          <a:ext cx="1294344" cy="61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1202531</xdr:colOff>
      <xdr:row>46</xdr:row>
      <xdr:rowOff>59531</xdr:rowOff>
    </xdr:from>
    <xdr:to>
      <xdr:col>4</xdr:col>
      <xdr:colOff>329938</xdr:colOff>
      <xdr:row>48</xdr:row>
      <xdr:rowOff>183375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344" y="8858250"/>
          <a:ext cx="1294344" cy="61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1004455</xdr:colOff>
      <xdr:row>46</xdr:row>
      <xdr:rowOff>69273</xdr:rowOff>
    </xdr:from>
    <xdr:to>
      <xdr:col>4</xdr:col>
      <xdr:colOff>227112</xdr:colOff>
      <xdr:row>49</xdr:row>
      <xdr:rowOff>2617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773" y="8858250"/>
          <a:ext cx="1300839" cy="608753"/>
        </a:xfrm>
        <a:prstGeom prst="rect">
          <a:avLst/>
        </a:prstGeom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1125681</xdr:colOff>
      <xdr:row>46</xdr:row>
      <xdr:rowOff>121227</xdr:rowOff>
    </xdr:from>
    <xdr:to>
      <xdr:col>4</xdr:col>
      <xdr:colOff>343637</xdr:colOff>
      <xdr:row>49</xdr:row>
      <xdr:rowOff>21818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9" y="8910204"/>
          <a:ext cx="1218206" cy="57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86591</xdr:colOff>
      <xdr:row>46</xdr:row>
      <xdr:rowOff>77931</xdr:rowOff>
    </xdr:from>
    <xdr:to>
      <xdr:col>4</xdr:col>
      <xdr:colOff>534138</xdr:colOff>
      <xdr:row>48</xdr:row>
      <xdr:rowOff>169022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1409" y="8866908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45</xdr:row>
      <xdr:rowOff>180975</xdr:rowOff>
    </xdr:from>
    <xdr:to>
      <xdr:col>4</xdr:col>
      <xdr:colOff>608606</xdr:colOff>
      <xdr:row>48</xdr:row>
      <xdr:rowOff>80700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782050"/>
          <a:ext cx="1218206" cy="5760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0"/>
  <sheetViews>
    <sheetView showGridLines="0" defaultGridColor="0" topLeftCell="A23" colorId="40" zoomScale="110" zoomScaleNormal="110" workbookViewId="0">
      <selection activeCell="D37" sqref="D37"/>
    </sheetView>
  </sheetViews>
  <sheetFormatPr baseColWidth="10" defaultColWidth="9" defaultRowHeight="12.75"/>
  <cols>
    <col min="1" max="1" width="2" style="1" customWidth="1"/>
    <col min="2" max="2" width="11.5703125" style="1" customWidth="1"/>
    <col min="3" max="3" width="20" style="1" customWidth="1"/>
    <col min="4" max="4" width="17.140625" style="1" customWidth="1"/>
    <col min="5" max="5" width="14" style="1" customWidth="1"/>
    <col min="6" max="6" width="16.42578125" style="1" customWidth="1"/>
    <col min="7" max="7" width="13" style="1" customWidth="1"/>
    <col min="8" max="8" width="3" style="1" customWidth="1"/>
    <col min="9" max="255" width="11.5703125" style="1" customWidth="1"/>
    <col min="256" max="16384" width="9" style="1"/>
  </cols>
  <sheetData>
    <row r="1" spans="2:32" ht="16.7" customHeight="1">
      <c r="C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32" ht="20.85" customHeight="1">
      <c r="B2" s="3"/>
      <c r="C2" s="73" t="s">
        <v>56</v>
      </c>
      <c r="D2" s="73"/>
      <c r="E2" s="73" t="s">
        <v>51</v>
      </c>
      <c r="F2" s="73"/>
      <c r="G2" s="4"/>
      <c r="H2" s="3"/>
      <c r="I2" s="3"/>
    </row>
    <row r="3" spans="2:32" ht="19.899999999999999" customHeight="1">
      <c r="B3" s="3"/>
      <c r="C3" s="5"/>
      <c r="D3" s="6" t="s">
        <v>3</v>
      </c>
      <c r="E3" s="6"/>
      <c r="F3" s="6"/>
      <c r="H3" s="3"/>
      <c r="I3" s="3"/>
    </row>
    <row r="4" spans="2:32" ht="20.85" customHeight="1">
      <c r="B4" s="3"/>
      <c r="C4" s="3" t="s">
        <v>6</v>
      </c>
      <c r="D4" s="7" t="s">
        <v>52</v>
      </c>
      <c r="E4" s="8"/>
      <c r="F4" s="8"/>
      <c r="G4" s="3"/>
      <c r="H4" s="3"/>
      <c r="I4" s="3"/>
    </row>
    <row r="5" spans="2:32" ht="9.9499999999999993" customHeight="1">
      <c r="B5" s="3"/>
      <c r="C5" s="3"/>
      <c r="D5" s="3"/>
      <c r="E5" s="3"/>
      <c r="F5" s="3"/>
      <c r="G5" s="3"/>
      <c r="H5" s="3"/>
      <c r="I5" s="3"/>
    </row>
    <row r="6" spans="2:32" ht="14.85" customHeight="1"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  <c r="I6" s="3"/>
    </row>
    <row r="7" spans="2:32" ht="15">
      <c r="B7" s="9" t="s">
        <v>12</v>
      </c>
      <c r="C7" s="10"/>
      <c r="D7" s="11">
        <v>-260.20999999999992</v>
      </c>
      <c r="E7" s="11">
        <v>0</v>
      </c>
      <c r="F7" s="11">
        <v>3332.5399999999991</v>
      </c>
      <c r="G7" s="11">
        <v>3072.329999999999</v>
      </c>
      <c r="H7" s="3"/>
      <c r="I7" s="3"/>
    </row>
    <row r="8" spans="2:32" ht="15">
      <c r="B8" s="12"/>
      <c r="C8" s="12"/>
      <c r="D8" s="13" t="s">
        <v>13</v>
      </c>
      <c r="E8" s="14"/>
      <c r="F8" s="15"/>
      <c r="G8" s="52">
        <v>23.09</v>
      </c>
      <c r="H8" s="3"/>
      <c r="I8" s="3"/>
    </row>
    <row r="9" spans="2:32" ht="15">
      <c r="B9" s="3"/>
      <c r="C9" s="3"/>
      <c r="D9" s="16"/>
      <c r="E9" s="16"/>
      <c r="F9" s="16"/>
      <c r="G9" s="16"/>
      <c r="H9" s="3"/>
      <c r="I9" s="3"/>
    </row>
    <row r="10" spans="2:32" ht="15.75">
      <c r="B10" s="17" t="s">
        <v>14</v>
      </c>
      <c r="C10" s="12"/>
      <c r="D10" s="18"/>
      <c r="E10" s="18"/>
      <c r="F10" s="18"/>
      <c r="G10" s="19"/>
      <c r="H10" s="3"/>
      <c r="I10" s="3"/>
    </row>
    <row r="11" spans="2:32" ht="15">
      <c r="B11" s="20"/>
      <c r="C11" s="21" t="s">
        <v>15</v>
      </c>
      <c r="D11" s="11"/>
      <c r="E11" s="11"/>
      <c r="F11" s="11">
        <v>663</v>
      </c>
      <c r="G11" s="22">
        <f t="shared" ref="G11:G16" si="0">SUM(D11:F11)</f>
        <v>663</v>
      </c>
      <c r="H11" s="3"/>
      <c r="I11" s="3"/>
    </row>
    <row r="12" spans="2:32" ht="15">
      <c r="B12" s="20" t="s">
        <v>53</v>
      </c>
      <c r="C12" s="21" t="s">
        <v>16</v>
      </c>
      <c r="D12" s="11"/>
      <c r="E12" s="11"/>
      <c r="F12" s="11">
        <v>0.5</v>
      </c>
      <c r="G12" s="22">
        <f t="shared" si="0"/>
        <v>0.5</v>
      </c>
      <c r="H12" s="3"/>
      <c r="I12" s="3"/>
    </row>
    <row r="13" spans="2:32" ht="15">
      <c r="B13" s="20"/>
      <c r="C13" s="23" t="s">
        <v>17</v>
      </c>
      <c r="D13" s="11"/>
      <c r="E13" s="11"/>
      <c r="F13" s="11"/>
      <c r="G13" s="22">
        <f t="shared" si="0"/>
        <v>0</v>
      </c>
      <c r="H13" s="3"/>
      <c r="I13" s="3"/>
    </row>
    <row r="14" spans="2:32" ht="15">
      <c r="B14" s="61">
        <v>41304</v>
      </c>
      <c r="C14" s="21" t="s">
        <v>18</v>
      </c>
      <c r="D14" s="11"/>
      <c r="E14" s="11"/>
      <c r="F14" s="11">
        <v>99.85</v>
      </c>
      <c r="G14" s="22">
        <f t="shared" si="0"/>
        <v>99.85</v>
      </c>
      <c r="H14" s="3"/>
      <c r="I14" s="3"/>
    </row>
    <row r="15" spans="2:32" ht="15">
      <c r="B15" s="20"/>
      <c r="C15" s="21" t="s">
        <v>19</v>
      </c>
      <c r="D15" s="11"/>
      <c r="E15" s="11"/>
      <c r="F15" s="11"/>
      <c r="G15" s="22">
        <f t="shared" si="0"/>
        <v>0</v>
      </c>
      <c r="H15" s="3"/>
      <c r="I15" s="3"/>
    </row>
    <row r="16" spans="2:32" ht="15">
      <c r="B16" s="20"/>
      <c r="C16" s="24" t="s">
        <v>20</v>
      </c>
      <c r="D16" s="25">
        <f>F32</f>
        <v>0</v>
      </c>
      <c r="E16" s="25"/>
      <c r="F16" s="25">
        <f>D32</f>
        <v>0</v>
      </c>
      <c r="G16" s="25">
        <f t="shared" si="0"/>
        <v>0</v>
      </c>
      <c r="H16" s="3"/>
      <c r="I16" s="3"/>
    </row>
    <row r="17" spans="2:9" ht="15">
      <c r="B17" s="20"/>
      <c r="C17" s="3"/>
      <c r="D17" s="26"/>
      <c r="E17" s="26"/>
      <c r="F17" s="26"/>
      <c r="G17" s="27"/>
      <c r="H17" s="3"/>
      <c r="I17" s="3"/>
    </row>
    <row r="18" spans="2:9" ht="15">
      <c r="B18" s="9" t="s">
        <v>21</v>
      </c>
      <c r="C18" s="28"/>
      <c r="D18" s="25">
        <f>SUM(D11:D16)</f>
        <v>0</v>
      </c>
      <c r="E18" s="25">
        <f>SUM(E11:E16)</f>
        <v>0</v>
      </c>
      <c r="F18" s="25">
        <f>SUM(F11:F16)</f>
        <v>763.35</v>
      </c>
      <c r="G18" s="25">
        <f>SUM(D18:F18)</f>
        <v>763.35</v>
      </c>
      <c r="H18" s="3"/>
      <c r="I18" s="3"/>
    </row>
    <row r="19" spans="2:9" ht="15">
      <c r="B19" s="3"/>
      <c r="C19" s="3"/>
      <c r="D19" s="26"/>
      <c r="E19" s="26"/>
      <c r="F19" s="26"/>
      <c r="G19" s="26"/>
      <c r="H19" s="3"/>
      <c r="I19" s="3"/>
    </row>
    <row r="20" spans="2:9" ht="15.75">
      <c r="B20" s="17" t="s">
        <v>22</v>
      </c>
      <c r="C20" s="12"/>
      <c r="D20" s="29"/>
      <c r="E20" s="29"/>
      <c r="F20" s="29"/>
      <c r="G20" s="30"/>
      <c r="H20" s="3"/>
      <c r="I20" s="3"/>
    </row>
    <row r="21" spans="2:9" ht="15"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  <c r="I21" s="3"/>
    </row>
    <row r="22" spans="2:9" ht="15">
      <c r="B22" s="20"/>
      <c r="C22" s="21" t="s">
        <v>24</v>
      </c>
      <c r="D22" s="11"/>
      <c r="E22" s="11"/>
      <c r="F22" s="11"/>
      <c r="G22" s="22">
        <f t="shared" si="1"/>
        <v>0</v>
      </c>
      <c r="H22" s="3"/>
      <c r="I22" s="3"/>
    </row>
    <row r="23" spans="2:9" ht="15">
      <c r="B23" s="20"/>
      <c r="C23" s="31" t="s">
        <v>17</v>
      </c>
      <c r="D23" s="11"/>
      <c r="E23" s="11"/>
      <c r="F23" s="11"/>
      <c r="G23" s="22">
        <f t="shared" si="1"/>
        <v>0</v>
      </c>
      <c r="H23" s="3"/>
      <c r="I23" s="3"/>
    </row>
    <row r="24" spans="2:9" ht="15">
      <c r="B24" s="61">
        <v>41303</v>
      </c>
      <c r="C24" s="21" t="s">
        <v>54</v>
      </c>
      <c r="D24" s="11"/>
      <c r="E24" s="11"/>
      <c r="F24" s="11">
        <v>-120</v>
      </c>
      <c r="G24" s="22">
        <f t="shared" si="1"/>
        <v>-120</v>
      </c>
      <c r="H24" s="3"/>
      <c r="I24" s="3"/>
    </row>
    <row r="25" spans="2:9" ht="15">
      <c r="B25" s="20"/>
      <c r="C25" s="21" t="s">
        <v>26</v>
      </c>
      <c r="D25" s="11"/>
      <c r="E25" s="11"/>
      <c r="F25" s="11"/>
      <c r="G25" s="22">
        <f t="shared" si="1"/>
        <v>0</v>
      </c>
      <c r="H25" s="3"/>
      <c r="I25" s="3"/>
    </row>
    <row r="26" spans="2:9" ht="15">
      <c r="B26" s="20"/>
      <c r="C26" s="21" t="s">
        <v>27</v>
      </c>
      <c r="D26" s="11"/>
      <c r="E26" s="11"/>
      <c r="F26" s="11"/>
      <c r="G26" s="22">
        <f t="shared" si="1"/>
        <v>0</v>
      </c>
      <c r="H26" s="3"/>
      <c r="I26" s="3"/>
    </row>
    <row r="27" spans="2:9" ht="15">
      <c r="B27" s="20"/>
      <c r="C27" s="21" t="s">
        <v>28</v>
      </c>
      <c r="D27" s="11"/>
      <c r="E27" s="11"/>
      <c r="F27" s="11"/>
      <c r="G27" s="22">
        <f t="shared" si="1"/>
        <v>0</v>
      </c>
      <c r="H27" s="3"/>
      <c r="I27" s="3"/>
    </row>
    <row r="28" spans="2:9" ht="15">
      <c r="B28" s="20"/>
      <c r="C28" s="21" t="s">
        <v>29</v>
      </c>
      <c r="D28" s="11"/>
      <c r="E28" s="11"/>
      <c r="F28" s="11"/>
      <c r="G28" s="22">
        <f t="shared" si="1"/>
        <v>0</v>
      </c>
      <c r="H28" s="3"/>
      <c r="I28" s="3"/>
    </row>
    <row r="29" spans="2:9" ht="15">
      <c r="B29" s="20"/>
      <c r="C29" s="21" t="s">
        <v>30</v>
      </c>
      <c r="D29" s="11"/>
      <c r="E29" s="11"/>
      <c r="F29" s="11"/>
      <c r="G29" s="22">
        <f t="shared" si="1"/>
        <v>0</v>
      </c>
      <c r="H29" s="3"/>
      <c r="I29" s="3"/>
    </row>
    <row r="30" spans="2:9" ht="15">
      <c r="B30" s="20"/>
      <c r="C30" s="21" t="s">
        <v>31</v>
      </c>
      <c r="D30" s="11"/>
      <c r="E30" s="11"/>
      <c r="F30" s="11"/>
      <c r="G30" s="22">
        <f t="shared" si="1"/>
        <v>0</v>
      </c>
      <c r="H30" s="3"/>
      <c r="I30" s="3"/>
    </row>
    <row r="31" spans="2:9" ht="15">
      <c r="B31" s="20"/>
      <c r="C31" s="21" t="s">
        <v>32</v>
      </c>
      <c r="D31" s="11"/>
      <c r="E31" s="11"/>
      <c r="F31" s="11"/>
      <c r="G31" s="22">
        <f t="shared" si="1"/>
        <v>0</v>
      </c>
      <c r="H31" s="3"/>
      <c r="I31" s="3"/>
    </row>
    <row r="32" spans="2:9" ht="15">
      <c r="C32" s="24" t="s">
        <v>20</v>
      </c>
      <c r="D32" s="11"/>
      <c r="E32" s="11"/>
      <c r="F32" s="11"/>
      <c r="G32" s="22">
        <f t="shared" si="1"/>
        <v>0</v>
      </c>
      <c r="H32" s="3"/>
      <c r="I32" s="3"/>
    </row>
    <row r="33" spans="2:9" ht="15">
      <c r="B33" s="20"/>
      <c r="C33" s="3"/>
      <c r="D33" s="26"/>
      <c r="E33" s="26"/>
      <c r="F33" s="26"/>
      <c r="G33" s="27"/>
      <c r="H33" s="3"/>
      <c r="I33" s="3"/>
    </row>
    <row r="34" spans="2:9" ht="15">
      <c r="B34" s="9" t="s">
        <v>33</v>
      </c>
      <c r="C34" s="28"/>
      <c r="D34" s="25">
        <f>SUM(D21:D33)</f>
        <v>0</v>
      </c>
      <c r="E34" s="25">
        <f>SUM(E21:E33)</f>
        <v>0</v>
      </c>
      <c r="F34" s="25">
        <f>SUM(F21:F33)</f>
        <v>-120</v>
      </c>
      <c r="G34" s="22">
        <f>SUM(D34:F34)</f>
        <v>-120</v>
      </c>
      <c r="H34" s="3"/>
      <c r="I34" s="3"/>
    </row>
    <row r="35" spans="2:9" ht="15">
      <c r="B35" s="3"/>
      <c r="C35" s="3"/>
      <c r="D35" s="26"/>
      <c r="E35" s="26"/>
      <c r="F35" s="26"/>
      <c r="G35" s="16"/>
      <c r="H35" s="3"/>
      <c r="I35" s="3"/>
    </row>
    <row r="36" spans="2:9" ht="15">
      <c r="C36" s="3"/>
      <c r="D36" s="26"/>
      <c r="E36" s="26"/>
      <c r="F36" s="26"/>
      <c r="G36" s="16"/>
      <c r="H36" s="3"/>
      <c r="I36" s="3"/>
    </row>
    <row r="37" spans="2:9" ht="15">
      <c r="B37" s="32" t="s">
        <v>34</v>
      </c>
      <c r="C37" s="12"/>
      <c r="D37" s="25">
        <f>D7+D18+D34</f>
        <v>-260.20999999999992</v>
      </c>
      <c r="E37" s="25">
        <f t="shared" ref="E37:G37" si="2">E7+E18+E34</f>
        <v>0</v>
      </c>
      <c r="F37" s="25">
        <f t="shared" si="2"/>
        <v>3975.889999999999</v>
      </c>
      <c r="G37" s="25">
        <f t="shared" si="2"/>
        <v>3715.6799999999989</v>
      </c>
      <c r="H37" s="3"/>
      <c r="I37" s="3"/>
    </row>
    <row r="38" spans="2:9" ht="15">
      <c r="B38" s="33"/>
      <c r="C38" s="34"/>
      <c r="D38" s="34"/>
      <c r="E38" s="35" t="s">
        <v>35</v>
      </c>
      <c r="F38" s="35"/>
      <c r="G38" s="36">
        <f>G8+G13+G23</f>
        <v>23.09</v>
      </c>
      <c r="H38" s="3"/>
      <c r="I38" s="3"/>
    </row>
    <row r="39" spans="2:9" ht="15">
      <c r="B39" s="3"/>
      <c r="C39" s="3"/>
      <c r="D39" s="3"/>
      <c r="E39" s="3"/>
      <c r="F39" s="3"/>
      <c r="G39" s="3"/>
      <c r="H39" s="3"/>
      <c r="I39" s="3"/>
    </row>
    <row r="40" spans="2:9" ht="15">
      <c r="B40" s="3"/>
      <c r="C40" s="3"/>
      <c r="D40" s="37"/>
      <c r="E40" s="3"/>
      <c r="F40" s="3"/>
      <c r="G40" s="3"/>
      <c r="H40" s="3"/>
      <c r="I40" s="3"/>
    </row>
    <row r="41" spans="2:9" ht="16.899999999999999" customHeight="1">
      <c r="B41" s="1" t="s">
        <v>36</v>
      </c>
      <c r="H41" s="3"/>
      <c r="I41" s="3"/>
    </row>
    <row r="42" spans="2:9" ht="16.899999999999999" customHeight="1">
      <c r="B42" s="38" t="s">
        <v>37</v>
      </c>
      <c r="C42" s="3"/>
      <c r="D42" s="3"/>
      <c r="E42" s="3"/>
      <c r="F42" s="3"/>
      <c r="G42" s="3"/>
      <c r="H42" s="3"/>
      <c r="I42" s="3"/>
    </row>
    <row r="43" spans="2:9" ht="15">
      <c r="B43" s="74" t="s">
        <v>38</v>
      </c>
      <c r="C43" s="74"/>
      <c r="D43" s="74"/>
      <c r="E43" s="74"/>
      <c r="F43" s="74"/>
      <c r="G43" s="74"/>
      <c r="H43" s="3"/>
      <c r="I43" s="3"/>
    </row>
    <row r="44" spans="2:9" ht="15">
      <c r="B44" s="75" t="s">
        <v>39</v>
      </c>
      <c r="C44" s="75"/>
      <c r="D44" s="75"/>
      <c r="E44" s="75"/>
      <c r="F44" s="75"/>
      <c r="G44" s="75"/>
      <c r="H44" s="3"/>
      <c r="I44" s="3"/>
    </row>
    <row r="45" spans="2:9" ht="15">
      <c r="B45" s="76" t="s">
        <v>40</v>
      </c>
      <c r="C45" s="76"/>
      <c r="D45" s="76"/>
      <c r="E45" s="76"/>
      <c r="F45" s="76"/>
      <c r="G45" s="3"/>
      <c r="H45" s="3"/>
      <c r="I45" s="3"/>
    </row>
    <row r="46" spans="2:9" ht="22.15" customHeight="1">
      <c r="B46" s="1" t="s">
        <v>57</v>
      </c>
      <c r="C46" s="3"/>
      <c r="D46" s="3"/>
      <c r="E46" s="3"/>
      <c r="F46" s="3"/>
      <c r="G46" s="3"/>
      <c r="H46" s="3"/>
      <c r="I46" s="3"/>
    </row>
    <row r="47" spans="2:9" ht="15.75" customHeight="1">
      <c r="B47" s="12"/>
      <c r="C47" s="39" t="s">
        <v>41</v>
      </c>
      <c r="D47" s="40"/>
      <c r="E47" s="3"/>
      <c r="F47" s="41" t="s">
        <v>42</v>
      </c>
      <c r="G47" s="42"/>
      <c r="H47" s="3"/>
      <c r="I47" s="3"/>
    </row>
    <row r="48" spans="2:9" ht="15.75">
      <c r="B48" s="3"/>
      <c r="C48" s="3"/>
      <c r="D48" s="2"/>
      <c r="E48" s="3"/>
      <c r="F48" s="3"/>
      <c r="G48" s="43"/>
    </row>
    <row r="49" spans="2:7" ht="15">
      <c r="B49" s="3"/>
      <c r="C49" s="3"/>
      <c r="D49" s="3"/>
      <c r="E49" s="3"/>
      <c r="F49" s="3"/>
      <c r="G49" s="3"/>
    </row>
    <row r="50" spans="2:7" ht="15">
      <c r="B50" s="12"/>
      <c r="C50" s="39" t="s">
        <v>43</v>
      </c>
      <c r="D50" s="41" t="s">
        <v>44</v>
      </c>
      <c r="E50" s="12"/>
      <c r="F50" s="39" t="s">
        <v>45</v>
      </c>
      <c r="G50" s="12"/>
    </row>
  </sheetData>
  <mergeCells count="5">
    <mergeCell ref="C2:D2"/>
    <mergeCell ref="E2:F2"/>
    <mergeCell ref="B43:G43"/>
    <mergeCell ref="B44:G44"/>
    <mergeCell ref="B45:F45"/>
  </mergeCells>
  <pageMargins left="0.31496062992125984" right="0.31496062992125984" top="0.47244094488188981" bottom="0.11811023622047245" header="0.11811023622047245" footer="0.51181102362204722"/>
  <pageSetup paperSize="9" orientation="portrait" useFirstPageNumber="1" r:id="rId1"/>
  <headerFooter alignWithMargins="0">
    <oddHeader>&amp;C&amp;A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7" colorId="40" zoomScaleNormal="100" workbookViewId="0">
      <selection activeCell="D37" sqref="D37"/>
    </sheetView>
  </sheetViews>
  <sheetFormatPr baseColWidth="10" defaultColWidth="11.5703125" defaultRowHeight="12.75"/>
  <cols>
    <col min="2" max="2" width="12.7109375" bestFit="1" customWidth="1"/>
    <col min="3" max="3" width="18.7109375" customWidth="1"/>
    <col min="6" max="6" width="14.5703125" customWidth="1"/>
  </cols>
  <sheetData>
    <row r="1" spans="1:8" ht="15">
      <c r="A1" s="1"/>
      <c r="B1" s="1"/>
      <c r="C1" s="4"/>
      <c r="D1" s="4"/>
      <c r="E1" s="4"/>
      <c r="F1" s="4"/>
      <c r="G1" s="4"/>
      <c r="H1" s="3"/>
    </row>
    <row r="2" spans="1:8" ht="15">
      <c r="A2" s="1"/>
      <c r="B2" s="3"/>
      <c r="C2" s="73" t="s">
        <v>85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September!D37</f>
        <v>50.790000000000077</v>
      </c>
      <c r="E7" s="22">
        <f>September!E37</f>
        <v>0</v>
      </c>
      <c r="F7" s="22">
        <f>September!F37</f>
        <v>4571.4199999999992</v>
      </c>
      <c r="G7" s="22">
        <f>SUM(D7:F7)</f>
        <v>4622.2099999999991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September!G38</f>
        <v>-10.799999999999997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194</v>
      </c>
      <c r="G11" s="22">
        <f t="shared" ref="G11:G16" si="0">SUM(D11:F11)</f>
        <v>194</v>
      </c>
      <c r="H11" s="3"/>
    </row>
    <row r="12" spans="1:8" ht="15">
      <c r="A12" s="1"/>
      <c r="B12" s="20"/>
      <c r="C12" s="21" t="s">
        <v>16</v>
      </c>
      <c r="D12" s="11">
        <v>36</v>
      </c>
      <c r="E12" s="11"/>
      <c r="F12" s="11"/>
      <c r="G12" s="22">
        <f>SUM(D12:F12)</f>
        <v>36</v>
      </c>
      <c r="H12" s="3"/>
    </row>
    <row r="13" spans="1:8" ht="15">
      <c r="A13" s="1"/>
      <c r="B13" s="20"/>
      <c r="C13" s="23" t="s">
        <v>17</v>
      </c>
      <c r="D13" s="11">
        <v>15</v>
      </c>
      <c r="E13" s="11"/>
      <c r="F13" s="11"/>
      <c r="G13" s="22">
        <f>SUM(D13:F13)</f>
        <v>15</v>
      </c>
      <c r="H13" s="3"/>
    </row>
    <row r="14" spans="1:8" ht="15">
      <c r="A14" s="1"/>
      <c r="B14" s="20"/>
      <c r="C14" s="21" t="s">
        <v>18</v>
      </c>
      <c r="D14" s="11">
        <v>12</v>
      </c>
      <c r="E14" s="11"/>
      <c r="F14" s="11"/>
      <c r="G14" s="22">
        <f>SUM(D14:F14)</f>
        <v>12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63</v>
      </c>
      <c r="E18" s="22">
        <f>SUM(E11:E16)</f>
        <v>0</v>
      </c>
      <c r="F18" s="22">
        <f>SUM(F11:F16)</f>
        <v>194</v>
      </c>
      <c r="G18" s="22">
        <f>SUM(D18:F18)</f>
        <v>257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61">
        <v>41570</v>
      </c>
      <c r="C21" s="21" t="s">
        <v>23</v>
      </c>
      <c r="D21" s="11"/>
      <c r="E21" s="11"/>
      <c r="F21" s="11">
        <v>-150</v>
      </c>
      <c r="G21" s="22">
        <f t="shared" ref="G21:G32" si="1">SUM(D21:F21)</f>
        <v>-150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71" t="s">
        <v>87</v>
      </c>
      <c r="C25" s="21" t="s">
        <v>26</v>
      </c>
      <c r="D25" s="11">
        <v>-212</v>
      </c>
      <c r="E25" s="11"/>
      <c r="F25" s="11"/>
      <c r="G25" s="22">
        <f t="shared" si="1"/>
        <v>-212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55" t="s">
        <v>87</v>
      </c>
      <c r="C28" s="21" t="s">
        <v>88</v>
      </c>
      <c r="D28" s="11">
        <v>-65.45</v>
      </c>
      <c r="E28" s="11"/>
      <c r="F28" s="11"/>
      <c r="G28" s="22">
        <f t="shared" si="1"/>
        <v>-65.45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-277.45</v>
      </c>
      <c r="E34" s="22">
        <f>SUM(E21:E33)</f>
        <v>0</v>
      </c>
      <c r="F34" s="22">
        <f>SUM(F21:F33)</f>
        <v>-150</v>
      </c>
      <c r="G34" s="22">
        <f>SUM(D34:F34)</f>
        <v>-427.45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D7+D18+D34</f>
        <v>-163.65999999999991</v>
      </c>
      <c r="E37" s="22">
        <f t="shared" ref="E37:G37" si="2">E7+E18+E34</f>
        <v>0</v>
      </c>
      <c r="F37" s="22">
        <f t="shared" si="2"/>
        <v>4615.4199999999992</v>
      </c>
      <c r="G37" s="22">
        <f t="shared" si="2"/>
        <v>4451.7599999999993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G8+G13+G23</f>
        <v>4.2000000000000028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70" t="s">
        <v>89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67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4" firstPageNumber="0" orientation="portrait" r:id="rId1"/>
  <headerFooter alignWithMargins="0">
    <oddHeader>&amp;C&amp;A</oddHeader>
    <oddFooter>&amp;CSeite &amp;P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3" colorId="40" zoomScaleNormal="100" workbookViewId="0">
      <selection activeCell="G38" sqref="G38"/>
    </sheetView>
  </sheetViews>
  <sheetFormatPr baseColWidth="10" defaultColWidth="11.5703125" defaultRowHeight="12.75"/>
  <cols>
    <col min="3" max="3" width="17" customWidth="1"/>
    <col min="4" max="4" width="12.5703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91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52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Oktober!D37</f>
        <v>-163.65999999999991</v>
      </c>
      <c r="E7" s="22">
        <f>Oktober!E37</f>
        <v>0</v>
      </c>
      <c r="F7" s="22">
        <f>Oktober!F37</f>
        <v>4615.4199999999992</v>
      </c>
      <c r="G7" s="22">
        <f>SUM(D7:F7)</f>
        <v>4451.7599999999993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Oktober!G38</f>
        <v>4.2000000000000028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98</v>
      </c>
      <c r="G11" s="22">
        <f t="shared" ref="G11:G16" si="0">SUM(D11:F11)</f>
        <v>98</v>
      </c>
      <c r="H11" s="3"/>
    </row>
    <row r="12" spans="1:8" ht="15">
      <c r="A12" s="1"/>
      <c r="B12" s="20" t="s">
        <v>83</v>
      </c>
      <c r="C12" s="21" t="s">
        <v>16</v>
      </c>
      <c r="D12" s="11">
        <v>64</v>
      </c>
      <c r="E12" s="11"/>
      <c r="F12" s="11"/>
      <c r="G12" s="22">
        <f t="shared" si="0"/>
        <v>64</v>
      </c>
      <c r="H12" s="3"/>
    </row>
    <row r="13" spans="1:8" ht="15">
      <c r="A13" s="1"/>
      <c r="B13" s="20"/>
      <c r="C13" s="23" t="s">
        <v>17</v>
      </c>
      <c r="D13" s="11">
        <v>41.4</v>
      </c>
      <c r="E13" s="11"/>
      <c r="F13" s="11"/>
      <c r="G13" s="22">
        <f t="shared" si="0"/>
        <v>41.4</v>
      </c>
      <c r="H13" s="3"/>
    </row>
    <row r="14" spans="1:8" ht="15">
      <c r="A14" s="1"/>
      <c r="B14" s="20"/>
      <c r="C14" s="21" t="s">
        <v>18</v>
      </c>
      <c r="D14" s="11">
        <v>12</v>
      </c>
      <c r="E14" s="11"/>
      <c r="F14" s="11"/>
      <c r="G14" s="22">
        <f t="shared" si="0"/>
        <v>12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 t="s">
        <v>93</v>
      </c>
      <c r="C16" s="24" t="s">
        <v>94</v>
      </c>
      <c r="D16" s="22">
        <v>114</v>
      </c>
      <c r="E16" s="22"/>
      <c r="F16" s="22">
        <f>D32</f>
        <v>0</v>
      </c>
      <c r="G16" s="22">
        <f t="shared" si="0"/>
        <v>114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231.4</v>
      </c>
      <c r="E18" s="22">
        <f>SUM(E11:E16)</f>
        <v>0</v>
      </c>
      <c r="F18" s="22">
        <f>SUM(F11:F16)</f>
        <v>98</v>
      </c>
      <c r="G18" s="22">
        <f>SUM(D18:F18)</f>
        <v>329.4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D7+D18+D34</f>
        <v>67.740000000000094</v>
      </c>
      <c r="E37" s="22">
        <f>E7+E18-E34</f>
        <v>0</v>
      </c>
      <c r="F37" s="22">
        <f>F7+F18-F34</f>
        <v>4713.4199999999992</v>
      </c>
      <c r="G37" s="22">
        <f>SUM(D37:F37)</f>
        <v>4781.1599999999989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45.6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1" t="s">
        <v>89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67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4" firstPageNumber="0" orientation="portrait" r:id="rId1"/>
  <headerFooter alignWithMargins="0">
    <oddHeader>&amp;C&amp;A</oddHeader>
    <oddFooter>&amp;CSeite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topLeftCell="A33" colorId="40" zoomScaleNormal="100" workbookViewId="0">
      <selection activeCell="G49" sqref="G49"/>
    </sheetView>
  </sheetViews>
  <sheetFormatPr baseColWidth="10" defaultColWidth="11.5703125" defaultRowHeight="12.75"/>
  <cols>
    <col min="2" max="2" width="10.42578125" customWidth="1"/>
    <col min="3" max="3" width="18" customWidth="1"/>
    <col min="4" max="4" width="12.140625" customWidth="1"/>
    <col min="6" max="6" width="13.42578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95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/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75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November!D37</f>
        <v>67.740000000000094</v>
      </c>
      <c r="E7" s="22">
        <f>November!E37</f>
        <v>0</v>
      </c>
      <c r="F7" s="22">
        <f>November!F37</f>
        <v>4713.4199999999992</v>
      </c>
      <c r="G7" s="22">
        <f>SUM(D7:F7)</f>
        <v>4781.1599999999989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November!G38</f>
        <v>45.6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148</v>
      </c>
      <c r="G11" s="22">
        <f t="shared" ref="G11:G16" si="0">SUM(D11:F11)</f>
        <v>148</v>
      </c>
      <c r="H11" s="3"/>
    </row>
    <row r="12" spans="1:8" ht="15">
      <c r="A12" s="1"/>
      <c r="B12" s="64">
        <v>41635</v>
      </c>
      <c r="C12" s="21" t="s">
        <v>16</v>
      </c>
      <c r="D12" s="11"/>
      <c r="E12" s="11"/>
      <c r="F12" s="11">
        <v>115</v>
      </c>
      <c r="G12" s="22">
        <f t="shared" si="0"/>
        <v>115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1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263</v>
      </c>
      <c r="G18" s="22">
        <f>SUM(D18:F18)</f>
        <v>263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>
        <v>-150</v>
      </c>
      <c r="G21" s="22">
        <f t="shared" ref="G21:G32" si="1">SUM(D21:F21)</f>
        <v>-150</v>
      </c>
      <c r="H21" s="3"/>
    </row>
    <row r="22" spans="1:8" ht="15">
      <c r="A22" s="1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64">
        <v>41619</v>
      </c>
      <c r="C24" s="21" t="s">
        <v>25</v>
      </c>
      <c r="D24" s="11"/>
      <c r="E24" s="11"/>
      <c r="F24" s="11">
        <v>-31.32</v>
      </c>
      <c r="G24" s="22">
        <f t="shared" si="1"/>
        <v>-31.32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 t="s">
        <v>19</v>
      </c>
      <c r="C28" s="21" t="s">
        <v>29</v>
      </c>
      <c r="D28" s="11"/>
      <c r="E28" s="11"/>
      <c r="F28" s="11">
        <v>-32.94</v>
      </c>
      <c r="G28" s="22">
        <f t="shared" si="1"/>
        <v>-32.94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-214.26</v>
      </c>
      <c r="G34" s="22">
        <f>SUM(D34:F34)</f>
        <v>-214.26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D7+D18+D34</f>
        <v>67.740000000000094</v>
      </c>
      <c r="E37" s="22">
        <f>E7+E18-E34</f>
        <v>0</v>
      </c>
      <c r="F37" s="22">
        <f>F7+F18-F34</f>
        <v>5190.6799999999994</v>
      </c>
      <c r="G37" s="22">
        <f>SUM(D37:F37)</f>
        <v>5258.4199999999992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45.6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3" t="s">
        <v>92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67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showGridLines="0" tabSelected="1" defaultGridColor="0" topLeftCell="A30" colorId="40" zoomScale="80" zoomScaleNormal="80" workbookViewId="0">
      <selection activeCell="F37" sqref="F37"/>
    </sheetView>
  </sheetViews>
  <sheetFormatPr baseColWidth="10" defaultColWidth="9" defaultRowHeight="12.75"/>
  <cols>
    <col min="1" max="1" width="4.140625" style="1" customWidth="1"/>
    <col min="2" max="2" width="12.5703125" style="1" customWidth="1"/>
    <col min="3" max="3" width="20.7109375" style="1" customWidth="1"/>
    <col min="4" max="4" width="16.85546875" style="1" customWidth="1"/>
    <col min="5" max="5" width="12.42578125" style="1" customWidth="1"/>
    <col min="6" max="6" width="14.7109375" style="1" customWidth="1"/>
    <col min="7" max="7" width="11.28515625" style="1" customWidth="1"/>
    <col min="8" max="8" width="3.140625" style="1" customWidth="1"/>
    <col min="9" max="255" width="11.5703125" style="1" customWidth="1"/>
    <col min="256" max="16384" width="9" style="1"/>
  </cols>
  <sheetData>
    <row r="1" spans="2:8" ht="15">
      <c r="H1" s="3"/>
    </row>
    <row r="2" spans="2:8" ht="15">
      <c r="B2" s="3"/>
      <c r="C2" s="73" t="s">
        <v>96</v>
      </c>
      <c r="D2" s="73"/>
      <c r="E2" s="73" t="str">
        <f>Januar!E2</f>
        <v>Ort :  Stuttgart</v>
      </c>
      <c r="F2" s="73"/>
      <c r="H2" s="3"/>
    </row>
    <row r="3" spans="2:8" ht="15">
      <c r="B3" s="3"/>
      <c r="C3" s="6"/>
      <c r="D3" s="6" t="s">
        <v>3</v>
      </c>
      <c r="E3" s="6"/>
      <c r="F3" s="6"/>
      <c r="H3" s="3"/>
    </row>
    <row r="4" spans="2:8" ht="15.75">
      <c r="B4" s="3"/>
      <c r="C4" s="3" t="s">
        <v>6</v>
      </c>
      <c r="D4" s="7" t="s">
        <v>97</v>
      </c>
      <c r="E4" s="8"/>
      <c r="F4" s="8"/>
      <c r="G4" s="3"/>
      <c r="H4" s="3"/>
    </row>
    <row r="5" spans="2:8" ht="9.9499999999999993" customHeight="1">
      <c r="B5" s="3"/>
      <c r="C5" s="3"/>
      <c r="D5" s="3"/>
      <c r="E5" s="3"/>
      <c r="F5" s="3"/>
      <c r="G5" s="3"/>
      <c r="H5" s="3"/>
    </row>
    <row r="6" spans="2:8" ht="15.95" customHeight="1"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2:8" ht="15">
      <c r="B7" s="9" t="s">
        <v>47</v>
      </c>
      <c r="C7" s="10"/>
      <c r="D7" s="22">
        <f>Januar!D7</f>
        <v>-260.20999999999992</v>
      </c>
      <c r="E7" s="22">
        <f>Januar!E7</f>
        <v>0</v>
      </c>
      <c r="F7" s="22">
        <f>Januar!F7</f>
        <v>3332.5399999999991</v>
      </c>
      <c r="G7" s="22">
        <f>SUM(D7:F7)</f>
        <v>3072.329999999999</v>
      </c>
      <c r="H7" s="3"/>
    </row>
    <row r="8" spans="2:8" ht="15">
      <c r="B8" s="12"/>
      <c r="C8" s="12"/>
      <c r="D8" s="13" t="s">
        <v>13</v>
      </c>
      <c r="E8" s="14"/>
      <c r="F8" s="15"/>
      <c r="G8" s="22">
        <f>Januar!G8</f>
        <v>23.09</v>
      </c>
      <c r="H8" s="3"/>
    </row>
    <row r="9" spans="2:8" ht="10.9" customHeight="1">
      <c r="B9" s="3"/>
      <c r="C9" s="3"/>
      <c r="D9" s="16"/>
      <c r="E9" s="16"/>
      <c r="F9" s="16"/>
      <c r="G9" s="16"/>
      <c r="H9" s="3"/>
    </row>
    <row r="10" spans="2:8" ht="17.850000000000001" customHeight="1">
      <c r="B10" s="17" t="s">
        <v>14</v>
      </c>
      <c r="C10" s="12"/>
      <c r="D10" s="18"/>
      <c r="E10" s="18"/>
      <c r="F10" s="18"/>
      <c r="G10" s="19"/>
      <c r="H10" s="3"/>
    </row>
    <row r="11" spans="2:8" ht="15">
      <c r="B11" s="20"/>
      <c r="C11" s="24" t="s">
        <v>15</v>
      </c>
      <c r="D11" s="22">
        <f>SUM(Januar:Dezember!D11:D11)</f>
        <v>0</v>
      </c>
      <c r="E11" s="22">
        <f>SUM(Januar:Dezember!E11:E11)</f>
        <v>0</v>
      </c>
      <c r="F11" s="22">
        <f>SUM(Januar:Dezember!F11:F11)</f>
        <v>3420.4</v>
      </c>
      <c r="G11" s="22">
        <f t="shared" ref="G11:G16" si="0">SUM(D11:F11)</f>
        <v>3420.4</v>
      </c>
      <c r="H11" s="3"/>
    </row>
    <row r="12" spans="2:8" ht="15">
      <c r="B12" s="20"/>
      <c r="C12" s="24" t="s">
        <v>16</v>
      </c>
      <c r="D12" s="22">
        <f>SUM(Januar:Dezember!D12:D12)</f>
        <v>119</v>
      </c>
      <c r="E12" s="22">
        <f>SUM(Januar:Dezember!E12:E12)</f>
        <v>0</v>
      </c>
      <c r="F12" s="22">
        <f>SUM(Januar:Dezember!F12:F12)</f>
        <v>416.4</v>
      </c>
      <c r="G12" s="22">
        <f t="shared" si="0"/>
        <v>535.4</v>
      </c>
      <c r="H12" s="3"/>
    </row>
    <row r="13" spans="2:8" ht="14.85" customHeight="1">
      <c r="B13" s="20"/>
      <c r="C13" s="50" t="s">
        <v>17</v>
      </c>
      <c r="D13" s="22">
        <f>SUM(Januar:Dezember!D13:D13)</f>
        <v>88.4</v>
      </c>
      <c r="E13" s="22">
        <f>SUM(Januar:Dezember!E13:E13)</f>
        <v>0</v>
      </c>
      <c r="F13" s="22">
        <f>SUM(Januar:Dezember!F13:F13)</f>
        <v>99.5</v>
      </c>
      <c r="G13" s="22">
        <f t="shared" si="0"/>
        <v>187.9</v>
      </c>
      <c r="H13" s="3"/>
    </row>
    <row r="14" spans="2:8" ht="15">
      <c r="B14" s="20"/>
      <c r="C14" s="24" t="s">
        <v>18</v>
      </c>
      <c r="D14" s="22">
        <f>SUM(Januar:Dezember!D14:D14)</f>
        <v>24</v>
      </c>
      <c r="E14" s="22">
        <f>SUM(Januar:Dezember!E14:E14)</f>
        <v>0</v>
      </c>
      <c r="F14" s="22">
        <f>SUM(Januar:Dezember!F14:F14)</f>
        <v>99.85</v>
      </c>
      <c r="G14" s="22">
        <f t="shared" si="0"/>
        <v>123.85</v>
      </c>
      <c r="H14" s="3"/>
    </row>
    <row r="15" spans="2:8" ht="15">
      <c r="B15" s="20"/>
      <c r="C15" s="24" t="s">
        <v>19</v>
      </c>
      <c r="D15" s="22">
        <f>SUM(Januar:Dezember!D15:D15)</f>
        <v>0</v>
      </c>
      <c r="E15" s="22">
        <f>SUM(Januar:Dezember!E15:E15)</f>
        <v>0</v>
      </c>
      <c r="F15" s="22">
        <f>SUM(Januar:Dezember!F15:F15)</f>
        <v>26</v>
      </c>
      <c r="G15" s="22">
        <f t="shared" si="0"/>
        <v>26</v>
      </c>
      <c r="H15" s="3"/>
    </row>
    <row r="16" spans="2:8" ht="15">
      <c r="B16" s="20"/>
      <c r="C16" s="24" t="s">
        <v>20</v>
      </c>
      <c r="D16" s="22">
        <f>SUM(Januar:Dezember!D16:D16)</f>
        <v>374</v>
      </c>
      <c r="E16" s="22">
        <f>SUM(Januar:Dezember!E16:E16)</f>
        <v>0</v>
      </c>
      <c r="F16" s="22">
        <f>SUM(Januar:Dezember!F16:F16)</f>
        <v>0</v>
      </c>
      <c r="G16" s="22">
        <f t="shared" si="0"/>
        <v>374</v>
      </c>
      <c r="H16" s="3"/>
    </row>
    <row r="17" spans="2:8" ht="14.85" customHeight="1">
      <c r="B17" s="20"/>
      <c r="C17" s="3"/>
      <c r="D17" s="16"/>
      <c r="E17" s="16"/>
      <c r="F17" s="16"/>
      <c r="G17" s="47"/>
      <c r="H17" s="3"/>
    </row>
    <row r="18" spans="2:8" ht="15">
      <c r="B18" s="9" t="s">
        <v>21</v>
      </c>
      <c r="C18" s="28"/>
      <c r="D18" s="22">
        <f>SUM(D11:D16)</f>
        <v>605.4</v>
      </c>
      <c r="E18" s="22">
        <f>SUM(E11:E16)</f>
        <v>0</v>
      </c>
      <c r="F18" s="22">
        <f>SUM(F11:F16)</f>
        <v>4062.15</v>
      </c>
      <c r="G18" s="22">
        <f>SUM(D18:F18)</f>
        <v>4667.55</v>
      </c>
      <c r="H18" s="3"/>
    </row>
    <row r="19" spans="2:8" ht="17.25" customHeight="1">
      <c r="B19" s="3"/>
      <c r="C19" s="3"/>
      <c r="D19" s="16"/>
      <c r="E19" s="16"/>
      <c r="F19" s="16"/>
      <c r="G19" s="16"/>
      <c r="H19" s="3"/>
    </row>
    <row r="20" spans="2:8" ht="15.75">
      <c r="B20" s="17" t="s">
        <v>22</v>
      </c>
      <c r="C20" s="12"/>
      <c r="D20" s="18"/>
      <c r="E20" s="18"/>
      <c r="F20" s="18"/>
      <c r="G20" s="19"/>
      <c r="H20" s="3"/>
    </row>
    <row r="21" spans="2:8" ht="15">
      <c r="B21" s="20"/>
      <c r="C21" s="24" t="s">
        <v>23</v>
      </c>
      <c r="D21" s="22">
        <f>SUM(Januar:Dezember!D21:D21)</f>
        <v>0</v>
      </c>
      <c r="E21" s="22">
        <f>SUM(Januar:Dezember!E21:E21)</f>
        <v>0</v>
      </c>
      <c r="F21" s="22">
        <f>SUM(Januar:Dezember!F21:F21)</f>
        <v>-1700</v>
      </c>
      <c r="G21" s="22">
        <f t="shared" ref="G21:G32" si="1">SUM(D21:F21)</f>
        <v>-1700</v>
      </c>
      <c r="H21" s="3"/>
    </row>
    <row r="22" spans="2:8" ht="15">
      <c r="B22" s="20"/>
      <c r="C22" s="24" t="s">
        <v>24</v>
      </c>
      <c r="D22" s="22">
        <f>SUM(Januar:Dezember!D22:D22)</f>
        <v>0</v>
      </c>
      <c r="E22" s="22">
        <f>SUM(Januar:Dezember!E22:E22)</f>
        <v>0</v>
      </c>
      <c r="F22" s="22">
        <f>SUM(Januar:Dezember!F22:F22)</f>
        <v>-307.62</v>
      </c>
      <c r="G22" s="22">
        <f t="shared" si="1"/>
        <v>-307.62</v>
      </c>
      <c r="H22" s="3"/>
    </row>
    <row r="23" spans="2:8" ht="15">
      <c r="B23" s="20"/>
      <c r="C23" s="51" t="s">
        <v>17</v>
      </c>
      <c r="D23" s="22">
        <f>SUM(Januar:Dezember!D23:D23)</f>
        <v>0</v>
      </c>
      <c r="E23" s="22">
        <f>SUM(Januar:Dezember!E23:E23)</f>
        <v>0</v>
      </c>
      <c r="F23" s="22">
        <f>SUM(Januar:Dezember!F23:F23)</f>
        <v>-165.39</v>
      </c>
      <c r="G23" s="22">
        <f t="shared" si="1"/>
        <v>-165.39</v>
      </c>
      <c r="H23" s="3"/>
    </row>
    <row r="24" spans="2:8" ht="15">
      <c r="B24" s="20"/>
      <c r="C24" s="24" t="s">
        <v>25</v>
      </c>
      <c r="D24" s="22">
        <f>SUM(Januar:Dezember!D24:D24)</f>
        <v>0</v>
      </c>
      <c r="E24" s="22">
        <f>SUM(Januar:Dezember!E24:E24)</f>
        <v>0</v>
      </c>
      <c r="F24" s="22">
        <f>SUM(Januar:Dezember!F24:F24)</f>
        <v>-151.32</v>
      </c>
      <c r="G24" s="22">
        <f t="shared" si="1"/>
        <v>-151.32</v>
      </c>
      <c r="H24" s="3"/>
    </row>
    <row r="25" spans="2:8" ht="16.899999999999999" customHeight="1">
      <c r="B25" s="20"/>
      <c r="C25" s="24" t="s">
        <v>26</v>
      </c>
      <c r="D25" s="22">
        <f>SUM(Januar:Dezember!D25:D25)</f>
        <v>-212</v>
      </c>
      <c r="E25" s="22">
        <f>SUM(Januar:Dezember!E25:E25)</f>
        <v>0</v>
      </c>
      <c r="F25" s="22">
        <f>SUM(Januar:Dezember!F25:F25)</f>
        <v>0</v>
      </c>
      <c r="G25" s="22">
        <f t="shared" si="1"/>
        <v>-212</v>
      </c>
      <c r="H25" s="3"/>
    </row>
    <row r="26" spans="2:8" ht="15">
      <c r="B26" s="20"/>
      <c r="C26" s="24" t="s">
        <v>27</v>
      </c>
      <c r="D26" s="22">
        <f>SUM(Januar:Dezember!D26:D26)</f>
        <v>0</v>
      </c>
      <c r="E26" s="22">
        <f>SUM(Januar:Dezember!E26:E26)</f>
        <v>0</v>
      </c>
      <c r="F26" s="22">
        <f>SUM(Januar:Dezember!F26:F26)</f>
        <v>-23.1</v>
      </c>
      <c r="G26" s="22">
        <f t="shared" si="1"/>
        <v>-23.1</v>
      </c>
      <c r="H26" s="3"/>
    </row>
    <row r="27" spans="2:8" ht="15">
      <c r="B27" s="20"/>
      <c r="C27" s="24" t="s">
        <v>28</v>
      </c>
      <c r="D27" s="22">
        <f>SUM(Januar:Dezember!D27:D27)</f>
        <v>0</v>
      </c>
      <c r="E27" s="22">
        <f>SUM(Januar:Dezember!E27:E27)</f>
        <v>0</v>
      </c>
      <c r="F27" s="22">
        <f>SUM(Januar:Dezember!F27:F27)</f>
        <v>-59.31</v>
      </c>
      <c r="G27" s="22">
        <f t="shared" si="1"/>
        <v>-59.31</v>
      </c>
      <c r="H27" s="3"/>
    </row>
    <row r="28" spans="2:8" ht="15">
      <c r="B28" s="20"/>
      <c r="C28" s="24" t="s">
        <v>29</v>
      </c>
      <c r="D28" s="22">
        <f>SUM(Januar:Dezember!D28:D28)</f>
        <v>-65.45</v>
      </c>
      <c r="E28" s="22">
        <f>SUM(Januar:Dezember!E28:E28)</f>
        <v>0</v>
      </c>
      <c r="F28" s="22">
        <f>SUM(Januar:Dezember!F28:F28)</f>
        <v>-32.94</v>
      </c>
      <c r="G28" s="22">
        <f t="shared" si="1"/>
        <v>-98.39</v>
      </c>
      <c r="H28" s="3"/>
    </row>
    <row r="29" spans="2:8" ht="15.95" customHeight="1">
      <c r="B29" s="20"/>
      <c r="C29" s="24" t="s">
        <v>30</v>
      </c>
      <c r="D29" s="22">
        <f>SUM(Januar:Dezember!D29:D29)</f>
        <v>0</v>
      </c>
      <c r="E29" s="22">
        <f>SUM(Januar:Dezember!E29:E29)</f>
        <v>0</v>
      </c>
      <c r="F29" s="22">
        <f>SUM(Januar:Dezember!F29:F29)</f>
        <v>-192.85</v>
      </c>
      <c r="G29" s="22">
        <f t="shared" si="1"/>
        <v>-192.85</v>
      </c>
      <c r="H29" s="3"/>
    </row>
    <row r="30" spans="2:8" ht="15">
      <c r="B30" s="20"/>
      <c r="C30" s="24" t="s">
        <v>31</v>
      </c>
      <c r="D30" s="22">
        <f>SUM(Januar:Dezember!D30:D30)</f>
        <v>0</v>
      </c>
      <c r="E30" s="22">
        <f>SUM(Januar:Dezember!E30:E30)</f>
        <v>0</v>
      </c>
      <c r="F30" s="22">
        <f>SUM(Januar:Dezember!F30:F30)</f>
        <v>0</v>
      </c>
      <c r="G30" s="22">
        <f t="shared" si="1"/>
        <v>0</v>
      </c>
      <c r="H30" s="3"/>
    </row>
    <row r="31" spans="2:8" ht="15">
      <c r="B31" s="20"/>
      <c r="C31" s="24" t="s">
        <v>32</v>
      </c>
      <c r="D31" s="22">
        <f>SUM(Januar:Dezember!D31:D31)</f>
        <v>0</v>
      </c>
      <c r="E31" s="22">
        <f>SUM(Januar:Dezember!E31:E31)</f>
        <v>0</v>
      </c>
      <c r="F31" s="22">
        <f>SUM(Januar:Dezember!F31:F31)</f>
        <v>0</v>
      </c>
      <c r="G31" s="22">
        <f t="shared" si="1"/>
        <v>0</v>
      </c>
      <c r="H31" s="3"/>
    </row>
    <row r="32" spans="2:8" ht="20.100000000000001" customHeight="1">
      <c r="B32" s="20"/>
      <c r="C32" s="24" t="s">
        <v>20</v>
      </c>
      <c r="D32" s="22">
        <f>SUM(Januar:Dezember!D32:D32)</f>
        <v>0</v>
      </c>
      <c r="E32" s="22">
        <f>SUM(Januar:Dezember!E32:E32)</f>
        <v>0</v>
      </c>
      <c r="F32" s="22">
        <f>SUM(Januar:Dezember!F32:F32)</f>
        <v>0</v>
      </c>
      <c r="G32" s="22">
        <f t="shared" si="1"/>
        <v>0</v>
      </c>
      <c r="H32" s="3"/>
    </row>
    <row r="33" spans="2:8" ht="11.85" customHeight="1">
      <c r="B33" s="20"/>
      <c r="C33" s="3"/>
      <c r="D33" s="16"/>
      <c r="E33" s="16"/>
      <c r="F33" s="16"/>
      <c r="G33" s="47"/>
      <c r="H33" s="3"/>
    </row>
    <row r="34" spans="2:8" ht="16.899999999999999" customHeight="1">
      <c r="B34" s="9" t="s">
        <v>33</v>
      </c>
      <c r="C34" s="28"/>
      <c r="D34" s="22">
        <f>SUM(D21:D33)</f>
        <v>-277.45</v>
      </c>
      <c r="E34" s="22">
        <f>SUM(E21:E33)</f>
        <v>0</v>
      </c>
      <c r="F34" s="22">
        <f>SUM(F21:F33)</f>
        <v>-2632.5299999999997</v>
      </c>
      <c r="G34" s="22">
        <f>SUM(D34:F34)</f>
        <v>-2909.9799999999996</v>
      </c>
      <c r="H34" s="3"/>
    </row>
    <row r="35" spans="2:8" ht="20.85" customHeight="1">
      <c r="B35" s="3"/>
      <c r="C35" s="3"/>
      <c r="D35" s="16"/>
      <c r="E35" s="16"/>
      <c r="F35" s="16"/>
      <c r="G35" s="16"/>
      <c r="H35" s="3"/>
    </row>
    <row r="36" spans="2:8" ht="15">
      <c r="C36" s="3"/>
      <c r="D36" s="16"/>
      <c r="E36" s="16"/>
      <c r="F36" s="16"/>
      <c r="G36" s="16"/>
      <c r="H36" s="3"/>
    </row>
    <row r="37" spans="2:8" ht="13.9" customHeight="1">
      <c r="B37" s="32" t="s">
        <v>48</v>
      </c>
      <c r="C37" s="12"/>
      <c r="D37" s="22">
        <f>D7+D18+D34</f>
        <v>67.740000000000066</v>
      </c>
      <c r="E37" s="22">
        <f>E7+E18+E34</f>
        <v>0</v>
      </c>
      <c r="F37" s="22">
        <f>F7+F18+F34</f>
        <v>4762.1599999999989</v>
      </c>
      <c r="G37" s="22">
        <f>SUM(D37:F37)</f>
        <v>4829.8999999999987</v>
      </c>
      <c r="H37" s="3"/>
    </row>
    <row r="38" spans="2:8" ht="17.850000000000001" customHeight="1">
      <c r="B38" s="33"/>
      <c r="C38" s="34"/>
      <c r="D38" s="34"/>
      <c r="E38" s="35" t="s">
        <v>35</v>
      </c>
      <c r="F38" s="35"/>
      <c r="G38" s="36">
        <f>G8+G13+G23</f>
        <v>45.600000000000023</v>
      </c>
      <c r="H38" s="3"/>
    </row>
    <row r="39" spans="2:8" ht="12.95" customHeight="1">
      <c r="B39" s="3"/>
      <c r="C39" s="3"/>
      <c r="D39" s="3"/>
      <c r="E39" s="3"/>
      <c r="F39" s="3"/>
      <c r="G39" s="3"/>
      <c r="H39" s="3"/>
    </row>
    <row r="40" spans="2:8" ht="15">
      <c r="B40" s="3"/>
      <c r="C40" s="3"/>
      <c r="D40" s="37"/>
      <c r="E40" s="3"/>
      <c r="F40" s="3"/>
      <c r="G40" s="3"/>
      <c r="H40" s="3"/>
    </row>
    <row r="41" spans="2:8" ht="15">
      <c r="B41" s="1" t="s">
        <v>49</v>
      </c>
      <c r="H41" s="3"/>
    </row>
    <row r="42" spans="2:8" ht="15">
      <c r="B42" s="3" t="s">
        <v>50</v>
      </c>
      <c r="C42" s="3"/>
      <c r="D42" s="3"/>
      <c r="E42" s="3"/>
      <c r="F42" s="3"/>
      <c r="G42" s="3"/>
      <c r="H42" s="3"/>
    </row>
    <row r="43" spans="2:8" ht="15">
      <c r="B43" s="74" t="s">
        <v>38</v>
      </c>
      <c r="C43" s="74"/>
      <c r="D43" s="74"/>
      <c r="E43" s="74"/>
      <c r="F43" s="74"/>
      <c r="G43" s="74"/>
      <c r="H43" s="3"/>
    </row>
    <row r="44" spans="2:8" ht="31.9" customHeight="1">
      <c r="B44" s="78" t="s">
        <v>39</v>
      </c>
      <c r="C44" s="78"/>
      <c r="D44" s="78"/>
      <c r="E44" s="78"/>
      <c r="F44" s="78"/>
      <c r="G44" s="78"/>
      <c r="H44" s="3"/>
    </row>
    <row r="45" spans="2:8" ht="14.85" customHeight="1">
      <c r="B45" s="78" t="s">
        <v>40</v>
      </c>
      <c r="C45" s="78"/>
      <c r="D45" s="78"/>
      <c r="E45" s="78"/>
      <c r="F45" s="78"/>
      <c r="G45" s="72"/>
      <c r="H45" s="3"/>
    </row>
    <row r="46" spans="2:8" ht="15">
      <c r="B46" s="3" t="s">
        <v>98</v>
      </c>
      <c r="C46" s="3"/>
      <c r="D46" s="3"/>
      <c r="E46" s="3"/>
      <c r="F46" s="3"/>
      <c r="G46" s="3"/>
      <c r="H46" s="3"/>
    </row>
    <row r="47" spans="2:8" ht="22.5"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2:8" ht="15.75">
      <c r="B48" s="3"/>
      <c r="C48" s="3"/>
      <c r="D48" s="2"/>
      <c r="E48" s="3"/>
      <c r="F48" s="3"/>
      <c r="G48" s="43"/>
    </row>
    <row r="49" spans="2:7" ht="15">
      <c r="B49" s="3"/>
      <c r="C49" s="3"/>
      <c r="D49" s="3"/>
      <c r="E49" s="3"/>
      <c r="F49" s="3"/>
      <c r="G49" s="3"/>
    </row>
    <row r="50" spans="2:7" ht="15">
      <c r="B50" s="12"/>
      <c r="C50" s="39" t="s">
        <v>43</v>
      </c>
      <c r="D50" s="41" t="s">
        <v>44</v>
      </c>
      <c r="E50" s="12"/>
      <c r="F50" s="39" t="s">
        <v>45</v>
      </c>
      <c r="G50" s="12"/>
    </row>
  </sheetData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scale="95" firstPageNumber="0" orientation="portrait" r:id="rId1"/>
  <headerFooter alignWithMargins="0">
    <oddHeader xml:space="preserve">&amp;L&amp;"Times New Roman,Fett"&amp;18Jahres-Kassenbericht der Gruppe in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1" colorId="40" zoomScale="110" zoomScaleNormal="110" workbookViewId="0">
      <selection activeCell="D37" sqref="D37"/>
    </sheetView>
  </sheetViews>
  <sheetFormatPr baseColWidth="10" defaultColWidth="11.5703125" defaultRowHeight="12.75"/>
  <cols>
    <col min="2" max="2" width="12.7109375" bestFit="1" customWidth="1"/>
    <col min="3" max="3" width="17.7109375" customWidth="1"/>
    <col min="4" max="4" width="16.85546875" customWidth="1"/>
    <col min="5" max="5" width="15.42578125" customWidth="1"/>
    <col min="6" max="6" width="14.8554687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1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5">
        <f>Januar!D37</f>
        <v>-260.20999999999992</v>
      </c>
      <c r="E7" s="25">
        <f>Januar!E37</f>
        <v>0</v>
      </c>
      <c r="F7" s="25">
        <f>Januar!F37</f>
        <v>3975.889999999999</v>
      </c>
      <c r="G7" s="25">
        <f>SUM(D7:F7)</f>
        <v>3715.6799999999989</v>
      </c>
      <c r="H7" s="3"/>
    </row>
    <row r="8" spans="1:8" ht="15">
      <c r="A8" s="1"/>
      <c r="B8" s="12"/>
      <c r="C8" s="12"/>
      <c r="D8" s="44" t="s">
        <v>13</v>
      </c>
      <c r="E8" s="45"/>
      <c r="F8" s="46"/>
      <c r="G8" s="25">
        <f>Januar!G38</f>
        <v>23.09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129</v>
      </c>
      <c r="G11" s="22">
        <f t="shared" ref="G11:G16" si="0">SUM(D11:F11)</f>
        <v>129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129</v>
      </c>
      <c r="G18" s="22">
        <f>SUM(D18:F18)</f>
        <v>129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54" t="s">
        <v>74</v>
      </c>
      <c r="C21" s="21" t="s">
        <v>23</v>
      </c>
      <c r="D21" s="11"/>
      <c r="E21" s="11"/>
      <c r="F21" s="11">
        <v>-300</v>
      </c>
      <c r="G21" s="22">
        <f t="shared" ref="G21:G32" si="1">SUM(D21:F21)</f>
        <v>-300</v>
      </c>
      <c r="H21" s="3"/>
    </row>
    <row r="22" spans="1:8" ht="15">
      <c r="A22" s="1"/>
      <c r="B22" s="55" t="s">
        <v>55</v>
      </c>
      <c r="C22" s="21" t="s">
        <v>24</v>
      </c>
      <c r="D22" s="11"/>
      <c r="E22" s="11"/>
      <c r="F22" s="11">
        <v>-30.69</v>
      </c>
      <c r="G22" s="22">
        <f t="shared" si="1"/>
        <v>-30.69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53">
        <v>41328</v>
      </c>
      <c r="C26" s="21" t="s">
        <v>27</v>
      </c>
      <c r="D26" s="11"/>
      <c r="E26" s="11"/>
      <c r="F26" s="11">
        <v>-23.1</v>
      </c>
      <c r="G26" s="22">
        <f t="shared" si="1"/>
        <v>-23.1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-353.79</v>
      </c>
      <c r="G34" s="22">
        <f>SUM(D34:F34)</f>
        <v>-353.79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D7+D18+D34</f>
        <v>-260.20999999999992</v>
      </c>
      <c r="E37" s="22">
        <f t="shared" ref="E37:G37" si="2">E7+E18+E34</f>
        <v>0</v>
      </c>
      <c r="F37" s="22">
        <f t="shared" si="2"/>
        <v>3751.0999999999995</v>
      </c>
      <c r="G37" s="22">
        <f t="shared" si="2"/>
        <v>3490.889999999999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G8+G13+G23</f>
        <v>23.09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1" t="s">
        <v>57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4" firstPageNumber="0" orientation="portrait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4" colorId="40" zoomScale="110" zoomScaleNormal="110" workbookViewId="0">
      <selection activeCell="B43" sqref="B43:G43"/>
    </sheetView>
  </sheetViews>
  <sheetFormatPr baseColWidth="10" defaultColWidth="11.5703125" defaultRowHeight="12.75"/>
  <cols>
    <col min="2" max="2" width="12.7109375" bestFit="1" customWidth="1"/>
    <col min="3" max="3" width="16.7109375" customWidth="1"/>
    <col min="4" max="4" width="1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58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Februar!D37</f>
        <v>-260.20999999999992</v>
      </c>
      <c r="E7" s="22">
        <f>Februar!E37</f>
        <v>0</v>
      </c>
      <c r="F7" s="22">
        <f>Februar!F37</f>
        <v>3751.0999999999995</v>
      </c>
      <c r="G7" s="22">
        <f>SUM(D7:F7)</f>
        <v>3490.8899999999994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Februar!G38</f>
        <v>23.09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217</v>
      </c>
      <c r="G11" s="22">
        <f t="shared" ref="G11:G16" si="0">SUM(D11:F11)</f>
        <v>217</v>
      </c>
      <c r="H11" s="3"/>
    </row>
    <row r="12" spans="1:8" ht="15">
      <c r="A12" s="1"/>
      <c r="B12" s="56">
        <v>41360</v>
      </c>
      <c r="C12" s="21" t="s">
        <v>59</v>
      </c>
      <c r="D12" s="11"/>
      <c r="E12" s="11"/>
      <c r="F12" s="11">
        <v>156</v>
      </c>
      <c r="G12" s="22">
        <f t="shared" si="0"/>
        <v>156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58" t="s">
        <v>61</v>
      </c>
      <c r="C16" s="24" t="s">
        <v>20</v>
      </c>
      <c r="D16" s="22">
        <v>144</v>
      </c>
      <c r="E16" s="22"/>
      <c r="F16" s="22"/>
      <c r="G16" s="22">
        <f t="shared" si="0"/>
        <v>144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144</v>
      </c>
      <c r="E18" s="22">
        <f>SUM(E11:E16)</f>
        <v>0</v>
      </c>
      <c r="F18" s="22">
        <f>SUM(F11:F16)</f>
        <v>373</v>
      </c>
      <c r="G18" s="22">
        <f>SUM(D18:F18)</f>
        <v>517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54" t="s">
        <v>67</v>
      </c>
      <c r="C21" s="21" t="s">
        <v>23</v>
      </c>
      <c r="D21" s="11"/>
      <c r="E21" s="11"/>
      <c r="F21" s="11">
        <v>-250</v>
      </c>
      <c r="G21" s="22">
        <f t="shared" ref="G21:G32" si="1">SUM(D21:F21)</f>
        <v>-250</v>
      </c>
      <c r="H21" s="3"/>
    </row>
    <row r="22" spans="1:8" ht="15">
      <c r="A22" s="1"/>
      <c r="B22" s="59" t="s">
        <v>60</v>
      </c>
      <c r="C22" s="21" t="s">
        <v>24</v>
      </c>
      <c r="D22" s="11"/>
      <c r="E22" s="11"/>
      <c r="F22" s="11">
        <v>-114.22</v>
      </c>
      <c r="G22" s="22">
        <f t="shared" si="1"/>
        <v>-114.22</v>
      </c>
      <c r="H22" s="3"/>
    </row>
    <row r="23" spans="1:8" ht="15">
      <c r="A23" s="1"/>
      <c r="B23" s="57" t="s">
        <v>62</v>
      </c>
      <c r="C23" s="31" t="s">
        <v>17</v>
      </c>
      <c r="D23" s="11"/>
      <c r="E23" s="11"/>
      <c r="F23" s="11">
        <v>-68.69</v>
      </c>
      <c r="G23" s="22">
        <f t="shared" si="1"/>
        <v>-68.69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 t="s">
        <v>90</v>
      </c>
      <c r="C27" s="21" t="s">
        <v>28</v>
      </c>
      <c r="D27" s="11"/>
      <c r="E27" s="11"/>
      <c r="F27" s="11">
        <v>-19.23</v>
      </c>
      <c r="G27" s="22">
        <f t="shared" si="1"/>
        <v>-19.23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58" t="s">
        <v>61</v>
      </c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-452.14000000000004</v>
      </c>
      <c r="G34" s="22">
        <f>SUM(D34:F34)</f>
        <v>-452.14000000000004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D7+D18+D34</f>
        <v>-116.20999999999992</v>
      </c>
      <c r="E37" s="22">
        <f t="shared" ref="E37:G37" si="2">E7+E18+E34</f>
        <v>0</v>
      </c>
      <c r="F37" s="22">
        <f t="shared" si="2"/>
        <v>3671.9599999999996</v>
      </c>
      <c r="G37" s="22">
        <f t="shared" si="2"/>
        <v>3555.7499999999995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60">
        <f>G8+G13+G23</f>
        <v>-45.599999999999994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3" t="s">
        <v>63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3" firstPageNumber="0" orientation="portrait" horizontalDpi="300" verticalDpi="300" r:id="rId1"/>
  <headerFooter alignWithMargins="0">
    <oddHeader>&amp;C&amp;A</oddHeader>
    <oddFooter>&amp;CSeite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12" colorId="40" zoomScale="110" zoomScaleNormal="110" workbookViewId="0">
      <selection activeCell="B44" sqref="B44:G44"/>
    </sheetView>
  </sheetViews>
  <sheetFormatPr baseColWidth="10" defaultColWidth="11.5703125" defaultRowHeight="12.75"/>
  <cols>
    <col min="2" max="2" width="12.85546875" bestFit="1" customWidth="1"/>
    <col min="3" max="3" width="18.28515625" customWidth="1"/>
    <col min="4" max="4" width="13.42578125" customWidth="1"/>
    <col min="5" max="5" width="14.28515625" customWidth="1"/>
    <col min="6" max="6" width="13.285156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64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März!D37</f>
        <v>-116.20999999999992</v>
      </c>
      <c r="E7" s="22">
        <f>März!E37</f>
        <v>0</v>
      </c>
      <c r="F7" s="22">
        <f>März!F37</f>
        <v>3671.9599999999996</v>
      </c>
      <c r="G7" s="22">
        <f>SUM(D7:F7)</f>
        <v>3555.7499999999995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63">
        <f>März!G38</f>
        <v>-45.599999999999994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585</v>
      </c>
      <c r="G11" s="22">
        <f t="shared" ref="G11:G16" si="0">SUM(D11:F11)</f>
        <v>585</v>
      </c>
      <c r="H11" s="3"/>
    </row>
    <row r="12" spans="1:8" ht="15">
      <c r="A12" s="1"/>
      <c r="B12" s="61">
        <v>41393</v>
      </c>
      <c r="C12" s="21" t="s">
        <v>16</v>
      </c>
      <c r="D12" s="11"/>
      <c r="E12" s="11"/>
      <c r="F12" s="11">
        <v>88</v>
      </c>
      <c r="G12" s="22">
        <f t="shared" si="0"/>
        <v>88</v>
      </c>
      <c r="H12" s="3"/>
    </row>
    <row r="13" spans="1:8" ht="15">
      <c r="A13" s="1"/>
      <c r="B13" s="20"/>
      <c r="C13" s="23" t="s">
        <v>17</v>
      </c>
      <c r="D13" s="11"/>
      <c r="E13" s="11"/>
      <c r="F13" s="11">
        <v>10</v>
      </c>
      <c r="G13" s="22">
        <f t="shared" si="0"/>
        <v>10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65" t="s">
        <v>73</v>
      </c>
      <c r="C16" s="24" t="s">
        <v>20</v>
      </c>
      <c r="D16" s="22">
        <v>116</v>
      </c>
      <c r="E16" s="22"/>
      <c r="F16" s="22">
        <f>D32</f>
        <v>0</v>
      </c>
      <c r="G16" s="22">
        <f t="shared" si="0"/>
        <v>116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116</v>
      </c>
      <c r="E18" s="22">
        <f>SUM(E11:E16)</f>
        <v>0</v>
      </c>
      <c r="F18" s="22">
        <f>SUM(F11:F16)</f>
        <v>683</v>
      </c>
      <c r="G18" s="22">
        <f>SUM(D18:F18)</f>
        <v>799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61">
        <v>41381</v>
      </c>
      <c r="C21" s="21" t="s">
        <v>23</v>
      </c>
      <c r="D21" s="11"/>
      <c r="E21" s="11"/>
      <c r="F21" s="11">
        <v>-150</v>
      </c>
      <c r="G21" s="22">
        <f t="shared" ref="G21:G32" si="1">SUM(D21:F21)</f>
        <v>-150</v>
      </c>
      <c r="H21" s="3"/>
    </row>
    <row r="22" spans="1:8" ht="15">
      <c r="A22" s="1"/>
      <c r="B22" s="55" t="s">
        <v>65</v>
      </c>
      <c r="C22" s="21" t="s">
        <v>24</v>
      </c>
      <c r="D22" s="11"/>
      <c r="E22" s="11"/>
      <c r="F22" s="11">
        <v>-94.53</v>
      </c>
      <c r="G22" s="22">
        <f t="shared" si="1"/>
        <v>-94.53</v>
      </c>
      <c r="H22" s="3"/>
    </row>
    <row r="23" spans="1:8" ht="15">
      <c r="A23" s="1"/>
      <c r="B23" s="64" t="s">
        <v>72</v>
      </c>
      <c r="C23" s="31" t="s">
        <v>17</v>
      </c>
      <c r="D23" s="11"/>
      <c r="E23" s="11"/>
      <c r="F23" s="11">
        <v>-5</v>
      </c>
      <c r="G23" s="22">
        <f t="shared" si="1"/>
        <v>-5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61">
        <v>41373</v>
      </c>
      <c r="C29" s="21" t="s">
        <v>30</v>
      </c>
      <c r="D29" s="11"/>
      <c r="E29" s="11"/>
      <c r="F29" s="11">
        <v>-192.85</v>
      </c>
      <c r="G29" s="22">
        <f t="shared" si="1"/>
        <v>-192.85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65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-442.38</v>
      </c>
      <c r="G34" s="22">
        <f>SUM(D34:F34)</f>
        <v>-442.38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D7+D18+D34</f>
        <v>-0.20999999999992269</v>
      </c>
      <c r="E37" s="22">
        <f t="shared" ref="E37:G37" si="2">E7+E18+E34</f>
        <v>0</v>
      </c>
      <c r="F37" s="22">
        <f t="shared" si="2"/>
        <v>3912.579999999999</v>
      </c>
      <c r="G37" s="22">
        <f t="shared" si="2"/>
        <v>3912.37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60">
        <f>G8+G13+G23</f>
        <v>-40.599999999999994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7" t="s">
        <v>39</v>
      </c>
      <c r="C44" s="77"/>
      <c r="D44" s="77"/>
      <c r="E44" s="77"/>
      <c r="F44" s="77"/>
      <c r="G44" s="77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3" t="s">
        <v>63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1" firstPageNumber="0" fitToHeight="0" orientation="portrait" r:id="rId1"/>
  <headerFooter alignWithMargins="0">
    <oddHeader>&amp;C&amp;A</oddHeader>
    <oddFooter>&amp;CSeite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7" colorId="40" zoomScale="110" zoomScaleNormal="110" workbookViewId="0">
      <selection activeCell="D38" sqref="D38"/>
    </sheetView>
  </sheetViews>
  <sheetFormatPr baseColWidth="10" defaultColWidth="11.5703125" defaultRowHeight="12.75"/>
  <cols>
    <col min="3" max="3" width="18.42578125" customWidth="1"/>
    <col min="4" max="4" width="14.140625" customWidth="1"/>
    <col min="5" max="6" width="14.28515625" customWidth="1"/>
    <col min="7" max="7" width="13.42578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68</v>
      </c>
      <c r="D2" s="73"/>
      <c r="E2" s="73" t="str">
        <f>Januar!E2</f>
        <v>Ort :  Stuttgart</v>
      </c>
      <c r="F2" s="73"/>
      <c r="G2" s="1"/>
      <c r="H2" s="3"/>
    </row>
    <row r="3" spans="1:8" ht="15">
      <c r="A3" s="1"/>
      <c r="B3" s="3"/>
      <c r="C3" s="5"/>
      <c r="D3" s="6" t="s">
        <v>3</v>
      </c>
      <c r="E3" s="6"/>
      <c r="F3" s="6"/>
      <c r="G3" s="1"/>
      <c r="H3" s="3"/>
    </row>
    <row r="4" spans="1:8" ht="15.75">
      <c r="A4" s="1"/>
      <c r="B4" s="3"/>
      <c r="C4" s="3" t="s">
        <v>6</v>
      </c>
      <c r="D4" s="7" t="s">
        <v>66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April!D37</f>
        <v>-0.20999999999992269</v>
      </c>
      <c r="E7" s="22">
        <f>April!E37</f>
        <v>0</v>
      </c>
      <c r="F7" s="22">
        <f>April!F37</f>
        <v>3912.579999999999</v>
      </c>
      <c r="G7" s="22">
        <f>SUM(D7:F7)</f>
        <v>3912.369999999999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63">
        <f>April!G38</f>
        <v>-40.599999999999994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260</v>
      </c>
      <c r="G11" s="22">
        <f t="shared" ref="G11:G16" si="0">SUM(D11:F11)</f>
        <v>260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260</v>
      </c>
      <c r="G18" s="22">
        <f>SUM(D18:F18)</f>
        <v>260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-0.20999999999992269</v>
      </c>
      <c r="E37" s="22">
        <f t="shared" ref="E37:G37" si="2">E7+E18+E34</f>
        <v>0</v>
      </c>
      <c r="F37" s="22">
        <f t="shared" si="2"/>
        <v>4172.579999999999</v>
      </c>
      <c r="G37" s="22">
        <f t="shared" si="2"/>
        <v>4172.369999999999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60">
        <f>G8+G13+G23</f>
        <v>-40.599999999999994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3" t="s">
        <v>69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9" firstPageNumber="0" orientation="portrait" r:id="rId1"/>
  <headerFooter alignWithMargins="0">
    <oddHeader>&amp;C&amp;A</oddHeader>
    <oddFooter>&amp;CSeite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33" colorId="40" zoomScale="110" zoomScaleNormal="110" workbookViewId="0">
      <selection activeCell="D38" sqref="D38"/>
    </sheetView>
  </sheetViews>
  <sheetFormatPr baseColWidth="10" defaultColWidth="11.5703125" defaultRowHeight="12.75"/>
  <cols>
    <col min="3" max="3" width="18.5703125" customWidth="1"/>
    <col min="4" max="4" width="12.5703125" customWidth="1"/>
    <col min="5" max="5" width="13" customWidth="1"/>
    <col min="6" max="6" width="12.710937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70</v>
      </c>
      <c r="D2" s="73"/>
      <c r="E2" s="73" t="str">
        <f>Januar!E2</f>
        <v>Ort :  Stuttgart</v>
      </c>
      <c r="F2" s="73"/>
      <c r="G2" s="1"/>
      <c r="H2" s="3"/>
    </row>
    <row r="3" spans="1:8" ht="15">
      <c r="A3" s="1"/>
      <c r="B3" s="3"/>
      <c r="C3" s="5"/>
      <c r="D3" s="6" t="s">
        <v>3</v>
      </c>
      <c r="E3" s="6"/>
      <c r="F3" s="6"/>
      <c r="G3" s="1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Mai!D37</f>
        <v>-0.20999999999992269</v>
      </c>
      <c r="E7" s="22">
        <f>Mai!E37</f>
        <v>0</v>
      </c>
      <c r="F7" s="22">
        <f>Mai!F37</f>
        <v>4172.579999999999</v>
      </c>
      <c r="G7" s="22">
        <f>SUM(D7:F7)</f>
        <v>4172.369999999999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63">
        <f>Mai!G38</f>
        <v>-40.599999999999994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242</v>
      </c>
      <c r="G11" s="22">
        <f t="shared" ref="G11:G16" si="0">SUM(D11:F11)</f>
        <v>242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>
        <v>21</v>
      </c>
      <c r="G13" s="22">
        <f t="shared" si="0"/>
        <v>21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71</v>
      </c>
      <c r="D15" s="11"/>
      <c r="E15" s="11"/>
      <c r="F15" s="11">
        <v>26</v>
      </c>
      <c r="G15" s="22">
        <f t="shared" si="0"/>
        <v>26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289</v>
      </c>
      <c r="G18" s="22">
        <f>SUM(D18:F18)</f>
        <v>289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62">
        <v>41481</v>
      </c>
      <c r="C23" s="31" t="s">
        <v>17</v>
      </c>
      <c r="D23" s="11"/>
      <c r="E23" s="11"/>
      <c r="F23" s="11">
        <v>-16.8</v>
      </c>
      <c r="G23" s="22">
        <f t="shared" si="1"/>
        <v>-16.8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>
        <v>-18.690000000000001</v>
      </c>
      <c r="G27" s="22">
        <f t="shared" si="1"/>
        <v>-18.690000000000001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-35.49</v>
      </c>
      <c r="G34" s="22">
        <f>SUM(D34:F34)</f>
        <v>-35.49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-0.20999999999992269</v>
      </c>
      <c r="E37" s="22">
        <f t="shared" ref="E37:G37" si="2">E7+E18+E34</f>
        <v>0</v>
      </c>
      <c r="F37" s="22">
        <f t="shared" si="2"/>
        <v>4426.0899999999992</v>
      </c>
      <c r="G37" s="22">
        <f t="shared" si="2"/>
        <v>4425.8799999999992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60">
        <f>G8+G13+G23</f>
        <v>-36.399999999999991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7" t="s">
        <v>39</v>
      </c>
      <c r="C44" s="77"/>
      <c r="D44" s="77"/>
      <c r="E44" s="77"/>
      <c r="F44" s="77"/>
      <c r="G44" s="77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3"/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 t="s">
        <v>46</v>
      </c>
      <c r="D49" s="3"/>
      <c r="E49" s="3"/>
      <c r="F49" s="3"/>
      <c r="G49" s="3"/>
      <c r="H49" s="1"/>
    </row>
    <row r="50" spans="1:8" ht="15">
      <c r="A50" s="1"/>
      <c r="B50" s="39" t="s">
        <v>43</v>
      </c>
      <c r="C50" s="48"/>
      <c r="D50" s="49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4" firstPageNumber="0" orientation="portrait" r:id="rId1"/>
  <headerFooter alignWithMargins="0">
    <oddHeader>&amp;C&amp;A</oddHeader>
    <oddFooter>&amp;CSeite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1" colorId="40" zoomScale="110" zoomScaleNormal="110" workbookViewId="0">
      <selection activeCell="D38" sqref="D38"/>
    </sheetView>
  </sheetViews>
  <sheetFormatPr baseColWidth="10" defaultColWidth="11.5703125" defaultRowHeight="12.75"/>
  <cols>
    <col min="3" max="3" width="18.42578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76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/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75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Juni!D37</f>
        <v>-0.20999999999992269</v>
      </c>
      <c r="E7" s="22">
        <f>Juni!E37</f>
        <v>0</v>
      </c>
      <c r="F7" s="22">
        <f>Juni!F37</f>
        <v>4426.0899999999992</v>
      </c>
      <c r="G7" s="22">
        <f>SUM(D7:F7)</f>
        <v>4425.8799999999992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Juni!G38</f>
        <v>-36.399999999999991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420.4</v>
      </c>
      <c r="G11" s="22">
        <f t="shared" ref="G11:G16" si="0">SUM(D11:F11)</f>
        <v>420.4</v>
      </c>
      <c r="H11" s="3"/>
    </row>
    <row r="12" spans="1:8" ht="15">
      <c r="A12" s="1"/>
      <c r="B12" s="20"/>
      <c r="C12" s="21" t="s">
        <v>16</v>
      </c>
      <c r="D12" s="11"/>
      <c r="E12" s="11"/>
      <c r="F12" s="11">
        <v>56.9</v>
      </c>
      <c r="G12" s="22">
        <f t="shared" si="0"/>
        <v>56.9</v>
      </c>
      <c r="H12" s="3"/>
    </row>
    <row r="13" spans="1:8" ht="15">
      <c r="A13" s="1"/>
      <c r="B13" s="20"/>
      <c r="C13" s="23" t="s">
        <v>17</v>
      </c>
      <c r="D13" s="11"/>
      <c r="E13" s="11"/>
      <c r="F13" s="11">
        <v>68.5</v>
      </c>
      <c r="G13" s="22">
        <f t="shared" si="0"/>
        <v>68.5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545.79999999999995</v>
      </c>
      <c r="G18" s="22">
        <f>SUM(D18:F18)</f>
        <v>545.79999999999995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55" t="s">
        <v>79</v>
      </c>
      <c r="C21" s="21" t="s">
        <v>23</v>
      </c>
      <c r="D21" s="11"/>
      <c r="E21" s="11"/>
      <c r="F21" s="11">
        <v>-550</v>
      </c>
      <c r="G21" s="22">
        <f t="shared" ref="G21:G32" si="1">SUM(D21:F21)</f>
        <v>-550</v>
      </c>
      <c r="H21" s="3"/>
    </row>
    <row r="22" spans="1:8" ht="15">
      <c r="A22" s="1"/>
      <c r="B22" s="66" t="s">
        <v>77</v>
      </c>
      <c r="C22" s="21" t="s">
        <v>24</v>
      </c>
      <c r="D22" s="11"/>
      <c r="E22" s="11"/>
      <c r="F22" s="11">
        <v>-68.180000000000007</v>
      </c>
      <c r="G22" s="22">
        <f t="shared" si="1"/>
        <v>-68.180000000000007</v>
      </c>
      <c r="H22" s="3"/>
    </row>
    <row r="23" spans="1:8" ht="15">
      <c r="A23" s="1"/>
      <c r="B23" s="55" t="s">
        <v>78</v>
      </c>
      <c r="C23" s="31" t="s">
        <v>17</v>
      </c>
      <c r="D23" s="11"/>
      <c r="E23" s="11"/>
      <c r="F23" s="11">
        <v>-74.900000000000006</v>
      </c>
      <c r="G23" s="22">
        <f t="shared" si="1"/>
        <v>-74.900000000000006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-693.08</v>
      </c>
      <c r="G34" s="22">
        <f>SUM(D34:F34)</f>
        <v>-693.08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-0.20999999999992269</v>
      </c>
      <c r="E37" s="22">
        <f t="shared" ref="E37:G37" si="2">E7+E18+E34</f>
        <v>0</v>
      </c>
      <c r="F37" s="22">
        <f t="shared" si="2"/>
        <v>4278.8099999999995</v>
      </c>
      <c r="G37" s="22">
        <f t="shared" si="2"/>
        <v>4278.5999999999995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60">
        <f>G8+G13+G23</f>
        <v>-42.8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7" t="s">
        <v>39</v>
      </c>
      <c r="C44" s="77"/>
      <c r="D44" s="77"/>
      <c r="E44" s="77"/>
      <c r="F44" s="77"/>
      <c r="G44" s="77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3" t="s">
        <v>80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67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4" firstPageNumber="0" orientation="portrait" r:id="rId1"/>
  <headerFooter alignWithMargins="0">
    <oddHeader>&amp;C&amp;A</oddHeader>
    <oddFooter>&amp;CSeite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6" colorId="40" zoomScale="110" zoomScaleNormal="110" workbookViewId="0">
      <selection activeCell="D38" sqref="D38"/>
    </sheetView>
  </sheetViews>
  <sheetFormatPr baseColWidth="10" defaultColWidth="11.5703125" defaultRowHeight="12.75"/>
  <cols>
    <col min="3" max="3" width="20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73" t="s">
        <v>81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/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66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68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Juli!D37</f>
        <v>-0.20999999999992269</v>
      </c>
      <c r="E7" s="22">
        <f>Juli!E37</f>
        <v>0</v>
      </c>
      <c r="F7" s="22">
        <f>Juli!F37</f>
        <v>4278.8099999999995</v>
      </c>
      <c r="G7" s="22">
        <f>SUM(D7:F7)</f>
        <v>4278.5999999999995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Juli!G38</f>
        <v>-42.8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222</v>
      </c>
      <c r="G11" s="22">
        <f t="shared" ref="G11:G16" si="0">SUM(D11:F11)</f>
        <v>222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222</v>
      </c>
      <c r="G18" s="22">
        <f>SUM(D18:F18)</f>
        <v>222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-0.20999999999992269</v>
      </c>
      <c r="E37" s="22">
        <f t="shared" ref="E37:G37" si="2">E7+E18+E34</f>
        <v>0</v>
      </c>
      <c r="F37" s="22">
        <f t="shared" si="2"/>
        <v>4500.8099999999995</v>
      </c>
      <c r="G37" s="22">
        <f t="shared" si="2"/>
        <v>4500.5999999999995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60">
        <f>G8+G13+G23</f>
        <v>-42.8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3" t="s">
        <v>82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67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4" firstPageNumber="0" orientation="portrait" r:id="rId1"/>
  <headerFooter alignWithMargins="0">
    <oddHeader>&amp;C&amp;A</oddHeader>
    <oddFooter>&amp;CSeite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6" colorId="40" zoomScaleNormal="100" workbookViewId="0">
      <selection activeCell="D37" sqref="D37"/>
    </sheetView>
  </sheetViews>
  <sheetFormatPr baseColWidth="10" defaultColWidth="11.5703125" defaultRowHeight="12.75"/>
  <cols>
    <col min="3" max="3" width="17.42578125" customWidth="1"/>
  </cols>
  <sheetData>
    <row r="1" spans="1:8" ht="15">
      <c r="A1" s="1"/>
      <c r="B1" s="1"/>
      <c r="C1" s="4"/>
      <c r="D1" s="4"/>
      <c r="E1" s="4"/>
      <c r="F1" s="4"/>
      <c r="G1" s="4"/>
      <c r="H1" s="3"/>
    </row>
    <row r="2" spans="1:8" ht="15">
      <c r="A2" s="1"/>
      <c r="B2" s="3"/>
      <c r="C2" s="73" t="s">
        <v>84</v>
      </c>
      <c r="D2" s="73"/>
      <c r="E2" s="73" t="str">
        <f>Januar!E2</f>
        <v>Ort :  Stuttgart</v>
      </c>
      <c r="F2" s="73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66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August!D37</f>
        <v>-0.20999999999992269</v>
      </c>
      <c r="E7" s="22">
        <f>August!E37</f>
        <v>0</v>
      </c>
      <c r="F7" s="22">
        <f>August!F37</f>
        <v>4500.8099999999995</v>
      </c>
      <c r="G7" s="22">
        <f>SUM(D7:F7)</f>
        <v>4500.5999999999995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August!G38</f>
        <v>-42.8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242</v>
      </c>
      <c r="G11" s="22">
        <f t="shared" ref="G11:G16" si="0">SUM(D11:F11)</f>
        <v>242</v>
      </c>
      <c r="H11" s="3"/>
    </row>
    <row r="12" spans="1:8" ht="15">
      <c r="A12" s="1"/>
      <c r="B12" s="69" t="s">
        <v>83</v>
      </c>
      <c r="C12" s="21" t="s">
        <v>16</v>
      </c>
      <c r="D12" s="11">
        <v>19</v>
      </c>
      <c r="E12" s="11"/>
      <c r="F12" s="11"/>
      <c r="G12" s="22">
        <f t="shared" si="0"/>
        <v>19</v>
      </c>
      <c r="H12" s="3"/>
    </row>
    <row r="13" spans="1:8" ht="15">
      <c r="A13" s="1"/>
      <c r="B13" s="20"/>
      <c r="C13" s="23" t="s">
        <v>17</v>
      </c>
      <c r="D13" s="11">
        <v>32</v>
      </c>
      <c r="E13" s="11"/>
      <c r="F13" s="11"/>
      <c r="G13" s="22">
        <f t="shared" si="0"/>
        <v>32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51</v>
      </c>
      <c r="E18" s="22">
        <f>SUM(E11:E16)</f>
        <v>0</v>
      </c>
      <c r="F18" s="22">
        <f>SUM(F11:F16)</f>
        <v>242</v>
      </c>
      <c r="G18" s="22">
        <f>SUM(D18:F18)</f>
        <v>293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>
        <v>-150</v>
      </c>
      <c r="G21" s="22">
        <f t="shared" ref="G21:G32" si="1">SUM(D21:F21)</f>
        <v>-150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>
        <v>-21.39</v>
      </c>
      <c r="G27" s="22">
        <f t="shared" si="1"/>
        <v>-21.39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-171.39</v>
      </c>
      <c r="G34" s="22">
        <f>SUM(D34:F34)</f>
        <v>-171.39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D7+D18+D34</f>
        <v>50.790000000000077</v>
      </c>
      <c r="E37" s="22">
        <f t="shared" ref="E37:G37" si="2">E7+E18+E34</f>
        <v>0</v>
      </c>
      <c r="F37" s="22">
        <f t="shared" si="2"/>
        <v>4571.4199999999992</v>
      </c>
      <c r="G37" s="22">
        <f t="shared" si="2"/>
        <v>4622.2099999999991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60">
        <f>G8+G13+G23</f>
        <v>-10.799999999999997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74" t="s">
        <v>38</v>
      </c>
      <c r="C43" s="74"/>
      <c r="D43" s="74"/>
      <c r="E43" s="74"/>
      <c r="F43" s="74"/>
      <c r="G43" s="74"/>
      <c r="H43" s="3"/>
    </row>
    <row r="44" spans="1:8" ht="15">
      <c r="A44" s="1"/>
      <c r="B44" s="75" t="s">
        <v>39</v>
      </c>
      <c r="C44" s="75"/>
      <c r="D44" s="75"/>
      <c r="E44" s="75"/>
      <c r="F44" s="75"/>
      <c r="G44" s="75"/>
      <c r="H44" s="3"/>
    </row>
    <row r="45" spans="1:8" ht="15">
      <c r="A45" s="1"/>
      <c r="B45" s="76" t="s">
        <v>40</v>
      </c>
      <c r="C45" s="76"/>
      <c r="D45" s="76"/>
      <c r="E45" s="76"/>
      <c r="F45" s="76"/>
      <c r="G45" s="3"/>
      <c r="H45" s="3"/>
    </row>
    <row r="46" spans="1:8" ht="15">
      <c r="A46" s="1"/>
      <c r="B46" s="1" t="s">
        <v>86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67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4" firstPageNumber="0" orientation="portrait" r:id="rId1"/>
  <headerFooter alignWithMargins="0">
    <oddHeader>&amp;C&amp;A</oddHeader>
    <oddFooter>&amp;CSeite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</vt:i4>
      </vt:variant>
    </vt:vector>
  </HeadingPairs>
  <TitlesOfParts>
    <vt:vector size="15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Januar!Druckbereich</vt:lpstr>
      <vt:lpstr>März!Druckbereich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2014-03-02T16:03:57Z</cp:lastPrinted>
  <dcterms:created xsi:type="dcterms:W3CDTF">2013-02-13T09:59:21Z</dcterms:created>
  <dcterms:modified xsi:type="dcterms:W3CDTF">2014-03-15T08:31:35Z</dcterms:modified>
</cp:coreProperties>
</file>