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enno Burghardt\Documents\Mystik\amorc\2017\Buchhaltung\"/>
    </mc:Choice>
  </mc:AlternateContent>
  <bookViews>
    <workbookView xWindow="0" yWindow="0" windowWidth="16380" windowHeight="8200" tabRatio="473" firstSheet="8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</definedNames>
  <calcPr calcId="152511"/>
</workbook>
</file>

<file path=xl/calcChain.xml><?xml version="1.0" encoding="utf-8"?>
<calcChain xmlns="http://schemas.openxmlformats.org/spreadsheetml/2006/main">
  <c r="G11" i="3" l="1"/>
  <c r="G11" i="4" l="1"/>
  <c r="G12" i="4"/>
  <c r="G13" i="4"/>
  <c r="G14" i="4"/>
  <c r="G15" i="4"/>
  <c r="D16" i="4"/>
  <c r="D18" i="4" s="1"/>
  <c r="E18" i="4"/>
  <c r="G21" i="4"/>
  <c r="G22" i="4"/>
  <c r="G23" i="4"/>
  <c r="G24" i="4"/>
  <c r="G25" i="4"/>
  <c r="G26" i="4"/>
  <c r="G27" i="4"/>
  <c r="G28" i="4"/>
  <c r="G29" i="4"/>
  <c r="G30" i="4"/>
  <c r="G31" i="4"/>
  <c r="E34" i="4"/>
  <c r="F34" i="4"/>
  <c r="G11" i="8"/>
  <c r="G12" i="8"/>
  <c r="G13" i="8"/>
  <c r="G14" i="8"/>
  <c r="G15" i="8"/>
  <c r="D16" i="8"/>
  <c r="D18" i="8" s="1"/>
  <c r="E18" i="8"/>
  <c r="G21" i="8"/>
  <c r="G22" i="8"/>
  <c r="G23" i="8"/>
  <c r="G24" i="8"/>
  <c r="G25" i="8"/>
  <c r="G26" i="8"/>
  <c r="G27" i="8"/>
  <c r="G28" i="8"/>
  <c r="G29" i="8"/>
  <c r="G30" i="8"/>
  <c r="G31" i="8"/>
  <c r="E34" i="8"/>
  <c r="F34" i="8"/>
  <c r="G11" i="12"/>
  <c r="G12" i="12"/>
  <c r="G13" i="12"/>
  <c r="G14" i="12"/>
  <c r="G15" i="12"/>
  <c r="D16" i="12"/>
  <c r="D18" i="12"/>
  <c r="D32" i="12" s="1"/>
  <c r="F16" i="12" s="1"/>
  <c r="F18" i="12" s="1"/>
  <c r="G18" i="12" s="1"/>
  <c r="E18" i="12"/>
  <c r="G21" i="12"/>
  <c r="G22" i="12"/>
  <c r="G23" i="12"/>
  <c r="G24" i="12"/>
  <c r="G25" i="12"/>
  <c r="G26" i="12"/>
  <c r="G27" i="12"/>
  <c r="G28" i="12"/>
  <c r="G29" i="12"/>
  <c r="G30" i="12"/>
  <c r="G31" i="12"/>
  <c r="E34" i="12"/>
  <c r="F34" i="12"/>
  <c r="G11" i="2"/>
  <c r="G12" i="2"/>
  <c r="G13" i="2"/>
  <c r="G14" i="2"/>
  <c r="G15" i="2"/>
  <c r="D16" i="2"/>
  <c r="D18" i="2"/>
  <c r="D32" i="2" s="1"/>
  <c r="D34" i="2" s="1"/>
  <c r="E18" i="2"/>
  <c r="G21" i="2"/>
  <c r="G22" i="2"/>
  <c r="G23" i="2"/>
  <c r="G24" i="2"/>
  <c r="G25" i="2"/>
  <c r="G26" i="2"/>
  <c r="G27" i="2"/>
  <c r="G28" i="2"/>
  <c r="G29" i="2"/>
  <c r="G30" i="2"/>
  <c r="G31" i="2"/>
  <c r="E34" i="2"/>
  <c r="F34" i="2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E32" i="13"/>
  <c r="F32" i="13"/>
  <c r="G7" i="1"/>
  <c r="G11" i="1"/>
  <c r="G12" i="1"/>
  <c r="G13" i="1"/>
  <c r="G14" i="1"/>
  <c r="G15" i="1"/>
  <c r="D16" i="1"/>
  <c r="D18" i="1" s="1"/>
  <c r="D32" i="1" s="1"/>
  <c r="D34" i="1" s="1"/>
  <c r="E18" i="1"/>
  <c r="G21" i="1"/>
  <c r="G22" i="1"/>
  <c r="G23" i="1"/>
  <c r="G24" i="1"/>
  <c r="G25" i="1"/>
  <c r="G26" i="1"/>
  <c r="G27" i="1"/>
  <c r="G28" i="1"/>
  <c r="G29" i="1"/>
  <c r="G30" i="1"/>
  <c r="G31" i="1"/>
  <c r="E34" i="1"/>
  <c r="F34" i="1"/>
  <c r="G11" i="7"/>
  <c r="G12" i="7"/>
  <c r="G13" i="7"/>
  <c r="G14" i="7"/>
  <c r="G15" i="7"/>
  <c r="D16" i="7"/>
  <c r="D18" i="7"/>
  <c r="D32" i="7" s="1"/>
  <c r="F16" i="7" s="1"/>
  <c r="E18" i="7"/>
  <c r="G21" i="7"/>
  <c r="G22" i="7"/>
  <c r="G23" i="7"/>
  <c r="G24" i="7"/>
  <c r="G25" i="7"/>
  <c r="G26" i="7"/>
  <c r="G27" i="7"/>
  <c r="G28" i="7"/>
  <c r="G29" i="7"/>
  <c r="G30" i="7"/>
  <c r="G31" i="7"/>
  <c r="E34" i="7"/>
  <c r="F34" i="7"/>
  <c r="G11" i="6"/>
  <c r="G12" i="6"/>
  <c r="G13" i="6"/>
  <c r="G14" i="6"/>
  <c r="G15" i="6"/>
  <c r="D16" i="6"/>
  <c r="E18" i="6"/>
  <c r="G21" i="6"/>
  <c r="G22" i="6"/>
  <c r="G23" i="6"/>
  <c r="G24" i="6"/>
  <c r="G25" i="6"/>
  <c r="G26" i="6"/>
  <c r="G27" i="6"/>
  <c r="G28" i="6"/>
  <c r="G29" i="6"/>
  <c r="G30" i="6"/>
  <c r="G31" i="6"/>
  <c r="E34" i="6"/>
  <c r="F34" i="6"/>
  <c r="G11" i="5"/>
  <c r="G12" i="5"/>
  <c r="G13" i="5"/>
  <c r="G14" i="5"/>
  <c r="G15" i="5"/>
  <c r="D16" i="5"/>
  <c r="D18" i="5"/>
  <c r="E18" i="5"/>
  <c r="G21" i="5"/>
  <c r="G22" i="5"/>
  <c r="G23" i="5"/>
  <c r="G24" i="5"/>
  <c r="G25" i="5"/>
  <c r="G26" i="5"/>
  <c r="G27" i="5"/>
  <c r="G28" i="5"/>
  <c r="G29" i="5"/>
  <c r="G30" i="5"/>
  <c r="G31" i="5"/>
  <c r="E34" i="5"/>
  <c r="F34" i="5"/>
  <c r="G12" i="3"/>
  <c r="G13" i="3"/>
  <c r="G14" i="3"/>
  <c r="G15" i="3"/>
  <c r="D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E34" i="3"/>
  <c r="F34" i="3"/>
  <c r="G11" i="11"/>
  <c r="G12" i="11"/>
  <c r="G13" i="11"/>
  <c r="G14" i="11"/>
  <c r="G15" i="11"/>
  <c r="D16" i="11"/>
  <c r="D18" i="11"/>
  <c r="D32" i="11" s="1"/>
  <c r="F16" i="11" s="1"/>
  <c r="E18" i="11"/>
  <c r="G21" i="11"/>
  <c r="G22" i="11"/>
  <c r="G23" i="11"/>
  <c r="G24" i="11"/>
  <c r="G25" i="11"/>
  <c r="G26" i="11"/>
  <c r="G27" i="11"/>
  <c r="G28" i="11"/>
  <c r="G29" i="11"/>
  <c r="G30" i="11"/>
  <c r="G31" i="11"/>
  <c r="E34" i="11"/>
  <c r="F34" i="11"/>
  <c r="G11" i="10"/>
  <c r="G12" i="10"/>
  <c r="G13" i="10"/>
  <c r="G14" i="10"/>
  <c r="G15" i="10"/>
  <c r="D16" i="10"/>
  <c r="E18" i="10"/>
  <c r="G21" i="10"/>
  <c r="G22" i="10"/>
  <c r="G23" i="10"/>
  <c r="G24" i="10"/>
  <c r="G25" i="10"/>
  <c r="G26" i="10"/>
  <c r="G27" i="10"/>
  <c r="G28" i="10"/>
  <c r="G29" i="10"/>
  <c r="G30" i="10"/>
  <c r="G31" i="10"/>
  <c r="E34" i="10"/>
  <c r="F34" i="10"/>
  <c r="G11" i="9"/>
  <c r="G12" i="9"/>
  <c r="G13" i="9"/>
  <c r="G14" i="9"/>
  <c r="G15" i="9"/>
  <c r="D16" i="9"/>
  <c r="D18" i="9"/>
  <c r="D32" i="9" s="1"/>
  <c r="D34" i="9" s="1"/>
  <c r="E18" i="9"/>
  <c r="G21" i="9"/>
  <c r="G22" i="9"/>
  <c r="G23" i="9"/>
  <c r="G24" i="9"/>
  <c r="G25" i="9"/>
  <c r="G26" i="9"/>
  <c r="G27" i="9"/>
  <c r="G28" i="9"/>
  <c r="G29" i="9"/>
  <c r="G30" i="9"/>
  <c r="G31" i="9"/>
  <c r="E34" i="9"/>
  <c r="F34" i="9"/>
  <c r="D18" i="10"/>
  <c r="D32" i="10" s="1"/>
  <c r="D34" i="10" s="1"/>
  <c r="D18" i="6"/>
  <c r="D32" i="6" s="1"/>
  <c r="G32" i="6" s="1"/>
  <c r="G15" i="13" l="1"/>
  <c r="G29" i="13"/>
  <c r="G25" i="13"/>
  <c r="F16" i="10"/>
  <c r="G16" i="10" s="1"/>
  <c r="E37" i="1"/>
  <c r="E7" i="2" s="1"/>
  <c r="E37" i="2" s="1"/>
  <c r="E7" i="3" s="1"/>
  <c r="E37" i="3" s="1"/>
  <c r="E7" i="4" s="1"/>
  <c r="E37" i="4" s="1"/>
  <c r="E7" i="5" s="1"/>
  <c r="E37" i="5" s="1"/>
  <c r="E7" i="6" s="1"/>
  <c r="E37" i="6" s="1"/>
  <c r="E7" i="7" s="1"/>
  <c r="E37" i="7" s="1"/>
  <c r="E7" i="8" s="1"/>
  <c r="E37" i="8" s="1"/>
  <c r="E7" i="9" s="1"/>
  <c r="E37" i="9" s="1"/>
  <c r="E7" i="10" s="1"/>
  <c r="E37" i="10" s="1"/>
  <c r="E7" i="11" s="1"/>
  <c r="E37" i="11" s="1"/>
  <c r="E7" i="12" s="1"/>
  <c r="E37" i="12" s="1"/>
  <c r="D16" i="13"/>
  <c r="D18" i="13" s="1"/>
  <c r="D32" i="13" s="1"/>
  <c r="G28" i="13"/>
  <c r="G26" i="13"/>
  <c r="G24" i="13"/>
  <c r="G22" i="13"/>
  <c r="E18" i="13"/>
  <c r="E34" i="13"/>
  <c r="G14" i="13"/>
  <c r="G34" i="10"/>
  <c r="F16" i="8"/>
  <c r="G16" i="8" s="1"/>
  <c r="G32" i="8"/>
  <c r="D34" i="8"/>
  <c r="G34" i="8" s="1"/>
  <c r="D32" i="4"/>
  <c r="G32" i="9"/>
  <c r="G32" i="10"/>
  <c r="D34" i="11"/>
  <c r="G34" i="11" s="1"/>
  <c r="G30" i="13"/>
  <c r="F16" i="2"/>
  <c r="G16" i="2" s="1"/>
  <c r="G32" i="1"/>
  <c r="D37" i="1"/>
  <c r="D7" i="2" s="1"/>
  <c r="D37" i="2" s="1"/>
  <c r="F16" i="9"/>
  <c r="F18" i="9" s="1"/>
  <c r="G18" i="9" s="1"/>
  <c r="G32" i="11"/>
  <c r="G31" i="13"/>
  <c r="G27" i="13"/>
  <c r="G23" i="13"/>
  <c r="G7" i="13"/>
  <c r="G32" i="12"/>
  <c r="D34" i="12"/>
  <c r="G34" i="12" s="1"/>
  <c r="G32" i="2"/>
  <c r="D32" i="5"/>
  <c r="D32" i="3"/>
  <c r="D34" i="3" s="1"/>
  <c r="G38" i="1"/>
  <c r="G8" i="2" s="1"/>
  <c r="G38" i="2" s="1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4" i="9"/>
  <c r="G32" i="7"/>
  <c r="G16" i="7"/>
  <c r="F18" i="7"/>
  <c r="G18" i="7" s="1"/>
  <c r="D34" i="7"/>
  <c r="G34" i="7" s="1"/>
  <c r="F16" i="6"/>
  <c r="G16" i="6" s="1"/>
  <c r="D34" i="6"/>
  <c r="G34" i="6" s="1"/>
  <c r="G11" i="13"/>
  <c r="G34" i="2"/>
  <c r="G12" i="13"/>
  <c r="F34" i="13"/>
  <c r="G13" i="13"/>
  <c r="G21" i="13"/>
  <c r="G34" i="1"/>
  <c r="F18" i="11"/>
  <c r="G18" i="11" s="1"/>
  <c r="G16" i="11"/>
  <c r="F16" i="1"/>
  <c r="G16" i="12"/>
  <c r="F18" i="10" l="1"/>
  <c r="G18" i="10" s="1"/>
  <c r="G38" i="8"/>
  <c r="G8" i="9" s="1"/>
  <c r="G38" i="9" s="1"/>
  <c r="G8" i="10" s="1"/>
  <c r="G38" i="10" s="1"/>
  <c r="G8" i="11" s="1"/>
  <c r="G38" i="11" s="1"/>
  <c r="G8" i="12" s="1"/>
  <c r="G38" i="12" s="1"/>
  <c r="E37" i="13"/>
  <c r="G38" i="13"/>
  <c r="F16" i="5"/>
  <c r="D34" i="5"/>
  <c r="G34" i="5" s="1"/>
  <c r="G16" i="9"/>
  <c r="F18" i="8"/>
  <c r="G18" i="8" s="1"/>
  <c r="F18" i="2"/>
  <c r="G18" i="2" s="1"/>
  <c r="G32" i="5"/>
  <c r="G32" i="3"/>
  <c r="D34" i="4"/>
  <c r="G34" i="4" s="1"/>
  <c r="F16" i="4"/>
  <c r="F16" i="3"/>
  <c r="G32" i="4"/>
  <c r="G34" i="3"/>
  <c r="F18" i="6"/>
  <c r="G18" i="6" s="1"/>
  <c r="D34" i="13"/>
  <c r="G32" i="13"/>
  <c r="F18" i="1"/>
  <c r="G16" i="1"/>
  <c r="D7" i="3"/>
  <c r="D37" i="3" s="1"/>
  <c r="F16" i="13" l="1"/>
  <c r="G16" i="13" s="1"/>
  <c r="G16" i="3"/>
  <c r="F18" i="4"/>
  <c r="G18" i="4" s="1"/>
  <c r="G16" i="4"/>
  <c r="F18" i="5"/>
  <c r="G18" i="5" s="1"/>
  <c r="G16" i="5"/>
  <c r="F18" i="3"/>
  <c r="G18" i="3" s="1"/>
  <c r="D37" i="13"/>
  <c r="G34" i="13"/>
  <c r="G18" i="1"/>
  <c r="F37" i="1"/>
  <c r="F18" i="13" l="1"/>
  <c r="F37" i="13" s="1"/>
  <c r="G37" i="13" s="1"/>
  <c r="D7" i="4"/>
  <c r="F7" i="2"/>
  <c r="G37" i="1"/>
  <c r="G18" i="13" l="1"/>
  <c r="F37" i="2"/>
  <c r="G7" i="2"/>
  <c r="D37" i="4"/>
  <c r="F7" i="3" l="1"/>
  <c r="G37" i="2"/>
  <c r="D7" i="5"/>
  <c r="D37" i="5" l="1"/>
  <c r="F37" i="3"/>
  <c r="G7" i="3"/>
  <c r="F7" i="4" l="1"/>
  <c r="G37" i="3"/>
  <c r="D7" i="6"/>
  <c r="D37" i="6" l="1"/>
  <c r="F37" i="4"/>
  <c r="G7" i="4"/>
  <c r="F7" i="5" l="1"/>
  <c r="G37" i="4"/>
  <c r="D7" i="7"/>
  <c r="D37" i="7" l="1"/>
  <c r="F37" i="5"/>
  <c r="G7" i="5"/>
  <c r="F7" i="6" l="1"/>
  <c r="G37" i="5"/>
  <c r="D7" i="8"/>
  <c r="D37" i="8" l="1"/>
  <c r="F37" i="6"/>
  <c r="G7" i="6"/>
  <c r="F7" i="7" l="1"/>
  <c r="G37" i="6"/>
  <c r="D7" i="9"/>
  <c r="D37" i="9" l="1"/>
  <c r="F37" i="7"/>
  <c r="G7" i="7"/>
  <c r="F7" i="8" l="1"/>
  <c r="G37" i="7"/>
  <c r="D7" i="10"/>
  <c r="D37" i="10" l="1"/>
  <c r="F37" i="8"/>
  <c r="G7" i="8"/>
  <c r="F7" i="9" l="1"/>
  <c r="G37" i="8"/>
  <c r="D7" i="11"/>
  <c r="D37" i="11" l="1"/>
  <c r="F37" i="9"/>
  <c r="G7" i="9"/>
  <c r="F7" i="10" l="1"/>
  <c r="G37" i="9"/>
  <c r="D7" i="12"/>
  <c r="D37" i="12" l="1"/>
  <c r="F37" i="10"/>
  <c r="G7" i="10"/>
  <c r="F7" i="11" l="1"/>
  <c r="G37" i="10"/>
  <c r="F37" i="11" l="1"/>
  <c r="G7" i="11"/>
  <c r="F7" i="12" l="1"/>
  <c r="G37" i="11"/>
  <c r="F37" i="12" l="1"/>
  <c r="G37" i="12" s="1"/>
  <c r="G7" i="12"/>
</calcChain>
</file>

<file path=xl/comments1.xml><?xml version="1.0" encoding="utf-8"?>
<comments xmlns="http://schemas.openxmlformats.org/spreadsheetml/2006/main">
  <authors>
    <author>Benno Burghardt</author>
  </authors>
  <commentList>
    <comment ref="C21" authorId="0" shapeId="0">
      <text>
        <r>
          <rPr>
            <b/>
            <sz val="9"/>
            <color indexed="81"/>
            <rFont val="Segoe UI"/>
            <family val="2"/>
          </rPr>
          <t>Benno Burghardt:</t>
        </r>
        <r>
          <rPr>
            <sz val="9"/>
            <color indexed="81"/>
            <rFont val="Segoe UI"/>
            <family val="2"/>
          </rPr>
          <t xml:space="preserve">
2x 150 EUR + 1x 100 EUR:</t>
        </r>
      </text>
    </comment>
  </commentList>
</comments>
</file>

<file path=xl/sharedStrings.xml><?xml version="1.0" encoding="utf-8"?>
<sst xmlns="http://schemas.openxmlformats.org/spreadsheetml/2006/main" count="600" uniqueCount="88">
  <si>
    <t xml:space="preserve">KASSENBERICHT </t>
  </si>
  <si>
    <r>
      <t xml:space="preserve">Pronaos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</si>
  <si>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</si>
  <si>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</si>
  <si>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</si>
  <si>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</si>
  <si>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</si>
  <si>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</si>
  <si>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</si>
  <si>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</si>
  <si>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</si>
  <si>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</si>
  <si>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</si>
  <si>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</si>
  <si>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</si>
  <si>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</si>
  <si>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</si>
  <si>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</si>
  <si>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</si>
  <si>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</si>
  <si>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</si>
  <si>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</si>
  <si>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</si>
  <si>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</si>
  <si>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</si>
  <si>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</si>
  <si>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</si>
  <si>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</si>
  <si>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</si>
  <si>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</si>
  <si>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</si>
  <si>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</si>
  <si>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</si>
  <si>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</si>
  <si>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</si>
  <si>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</si>
  <si>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</si>
  <si>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Schatzmeister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</si>
  <si>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</si>
  <si>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</si>
  <si>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</si>
  <si>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</si>
  <si>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</si>
  <si>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</si>
  <si>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  sFr  ❒   </t>
    </r>
  </si>
  <si>
    <t xml:space="preserve">   Für Amra-Zahlungen über €  100,- , sFr. 200,- ist ein Nachweis erforderlich.</t>
  </si>
  <si>
    <t>Leiter oder Kurator</t>
  </si>
  <si>
    <t>Regionalrat</t>
  </si>
  <si>
    <r>
      <t xml:space="preserve">Für den Monat </t>
    </r>
    <r>
      <rPr>
        <b/>
        <sz val="12"/>
        <rFont val="Arial"/>
        <family val="2"/>
      </rPr>
      <t>JANUAR</t>
    </r>
  </si>
  <si>
    <r>
      <t xml:space="preserve">Ort : </t>
    </r>
    <r>
      <rPr>
        <b/>
        <sz val="12"/>
        <rFont val="Arial"/>
        <family val="2"/>
      </rPr>
      <t>Stuttgart</t>
    </r>
  </si>
  <si>
    <r>
      <t xml:space="preserve">Darin enthaltener </t>
    </r>
    <r>
      <rPr>
        <b/>
        <sz val="12"/>
        <rFont val="Arial"/>
        <family val="2"/>
      </rPr>
      <t>AMRA</t>
    </r>
    <r>
      <rPr>
        <sz val="12"/>
        <rFont val="Arial"/>
        <family val="2"/>
      </rPr>
      <t xml:space="preserve">-Bestand : </t>
    </r>
  </si>
  <si>
    <t>Großlogenbeitrag</t>
  </si>
  <si>
    <t>10x</t>
  </si>
  <si>
    <r>
      <t xml:space="preserve">Für den Monat </t>
    </r>
    <r>
      <rPr>
        <b/>
        <sz val="12"/>
        <rFont val="Arial"/>
        <family val="2"/>
      </rPr>
      <t>FEBRUAR</t>
    </r>
  </si>
  <si>
    <r>
      <t xml:space="preserve">Für den Monat </t>
    </r>
    <r>
      <rPr>
        <b/>
        <sz val="12"/>
        <rFont val="Arial"/>
        <family val="2"/>
      </rPr>
      <t>MÄRZ</t>
    </r>
  </si>
  <si>
    <t>11x</t>
  </si>
  <si>
    <t>2x</t>
  </si>
  <si>
    <r>
      <t xml:space="preserve">Für den Monat </t>
    </r>
    <r>
      <rPr>
        <b/>
        <sz val="12"/>
        <rFont val="Arial"/>
        <family val="2"/>
      </rPr>
      <t>APRIL</t>
    </r>
  </si>
  <si>
    <t>Circel</t>
  </si>
  <si>
    <r>
      <t xml:space="preserve">Für den Monat </t>
    </r>
    <r>
      <rPr>
        <b/>
        <sz val="12"/>
        <rFont val="Arial"/>
        <family val="2"/>
      </rPr>
      <t>MAI</t>
    </r>
  </si>
  <si>
    <t>9x</t>
  </si>
  <si>
    <t>Fest der Rose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</si>
  <si>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</si>
  <si>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r>
      <t xml:space="preserve">Für den Monat </t>
    </r>
    <r>
      <rPr>
        <b/>
        <sz val="12"/>
        <rFont val="Arial"/>
        <family val="2"/>
      </rPr>
      <t>JUNI</t>
    </r>
  </si>
  <si>
    <r>
      <t xml:space="preserve">Für den Monat </t>
    </r>
    <r>
      <rPr>
        <b/>
        <sz val="12"/>
        <rFont val="Arial"/>
        <family val="2"/>
      </rPr>
      <t>JULI</t>
    </r>
  </si>
  <si>
    <t>Für den Monat AUGUST</t>
  </si>
  <si>
    <r>
      <t xml:space="preserve">Für den Monat </t>
    </r>
    <r>
      <rPr>
        <b/>
        <sz val="12"/>
        <rFont val="Arial"/>
        <family val="2"/>
      </rPr>
      <t>SEPTEMBER</t>
    </r>
  </si>
  <si>
    <t>Für den Monat OKTOBER</t>
  </si>
  <si>
    <t>Für den Monat NOVEMBER</t>
  </si>
  <si>
    <t>Für den Monat DEZEMBER</t>
  </si>
  <si>
    <t>13x</t>
  </si>
  <si>
    <t>Aktivitäts-Bonus</t>
  </si>
  <si>
    <t>Tübingen, 10.02.2017</t>
  </si>
  <si>
    <t>Miete (April + Mai)</t>
  </si>
  <si>
    <t>Für das Jahr 2017</t>
  </si>
  <si>
    <t>Miete (Feb.+Mrz)</t>
  </si>
  <si>
    <t>Tübingen, 10.8.17</t>
  </si>
  <si>
    <t>Tübingen, 13.7.17</t>
  </si>
  <si>
    <t>Tübingen, 15.09.2017</t>
  </si>
  <si>
    <t>Benno Burghardt</t>
  </si>
  <si>
    <t>8x</t>
  </si>
  <si>
    <t>9.9 + 7.10</t>
  </si>
  <si>
    <t>Plakatierung 60er</t>
  </si>
  <si>
    <t>Catering Akonto</t>
  </si>
  <si>
    <t>Putztag</t>
  </si>
  <si>
    <t>60 Jahre</t>
  </si>
  <si>
    <t>Catering</t>
  </si>
  <si>
    <t>Tübingen, 10.02.2018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</si>
</sst>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6" fillId="0" borderId="3" xfId="0" applyFont="1" applyBorder="1"/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8" fillId="0" borderId="8" xfId="0" applyFont="1" applyBorder="1" applyProtection="1"/>
    <xf numFmtId="14" fontId="2" fillId="0" borderId="8" xfId="0" applyNumberFormat="1" applyFont="1" applyBorder="1" applyProtection="1"/>
    <xf numFmtId="14" fontId="15" fillId="0" borderId="0" xfId="0" applyNumberFormat="1" applyFont="1"/>
    <xf numFmtId="0" fontId="0" fillId="0" borderId="8" xfId="0" applyFont="1" applyBorder="1"/>
    <xf numFmtId="0" fontId="17" fillId="0" borderId="8" xfId="0" applyFont="1" applyBorder="1"/>
    <xf numFmtId="0" fontId="15" fillId="0" borderId="8" xfId="0" applyFont="1" applyBorder="1"/>
    <xf numFmtId="14" fontId="0" fillId="0" borderId="8" xfId="0" applyNumberFormat="1" applyFont="1" applyBorder="1"/>
    <xf numFmtId="4" fontId="19" fillId="0" borderId="3" xfId="0" applyNumberFormat="1" applyFont="1" applyBorder="1" applyProtection="1">
      <protection locked="0"/>
    </xf>
    <xf numFmtId="14" fontId="15" fillId="0" borderId="8" xfId="0" applyNumberFormat="1" applyFont="1" applyBorder="1"/>
    <xf numFmtId="14" fontId="20" fillId="0" borderId="8" xfId="0" applyNumberFormat="1" applyFont="1" applyBorder="1"/>
    <xf numFmtId="0" fontId="2" fillId="0" borderId="8" xfId="0" applyFont="1" applyBorder="1" applyAlignment="1">
      <alignment horizontal="right"/>
    </xf>
    <xf numFmtId="4" fontId="21" fillId="0" borderId="12" xfId="0" applyNumberFormat="1" applyFont="1" applyBorder="1" applyProtection="1"/>
    <xf numFmtId="14" fontId="17" fillId="0" borderId="8" xfId="0" applyNumberFormat="1" applyFont="1" applyBorder="1"/>
    <xf numFmtId="4" fontId="2" fillId="2" borderId="3" xfId="0" applyNumberFormat="1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4" fontId="0" fillId="0" borderId="0" xfId="0" applyNumberFormat="1"/>
    <xf numFmtId="14" fontId="2" fillId="0" borderId="8" xfId="0" applyNumberFormat="1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14" fontId="13" fillId="0" borderId="8" xfId="0" applyNumberFormat="1" applyFont="1" applyBorder="1"/>
    <xf numFmtId="0" fontId="0" fillId="0" borderId="13" xfId="0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defaultGridColor="0" topLeftCell="A19" colorId="40" zoomScaleNormal="100" workbookViewId="0">
      <selection activeCell="D37" sqref="D37"/>
    </sheetView>
  </sheetViews>
  <sheetFormatPr baseColWidth="10" defaultColWidth="9" defaultRowHeight="12.5"/>
  <cols>
    <col min="1" max="1" width="8.08984375" style="1" customWidth="1"/>
    <col min="2" max="2" width="11.54296875" style="1" customWidth="1"/>
    <col min="3" max="3" width="20" style="1" customWidth="1"/>
    <col min="4" max="4" width="17.08984375" style="1" customWidth="1"/>
    <col min="5" max="5" width="14" style="1" customWidth="1"/>
    <col min="6" max="6" width="16.453125" style="1" customWidth="1"/>
    <col min="7" max="7" width="13" style="1" customWidth="1"/>
    <col min="8" max="8" width="3" style="1" customWidth="1"/>
    <col min="9" max="255" width="11.54296875" style="1" customWidth="1"/>
    <col min="256" max="16384" width="9" style="1"/>
  </cols>
  <sheetData>
    <row r="1" spans="1:32" ht="16.649999999999999" customHeight="1">
      <c r="B1" s="43"/>
      <c r="C1" s="44" t="s">
        <v>0</v>
      </c>
      <c r="D1" s="43"/>
      <c r="E1" s="43"/>
      <c r="F1" s="43"/>
      <c r="G1" s="43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9" customHeight="1">
      <c r="B2" s="45"/>
      <c r="C2" s="90" t="s">
        <v>48</v>
      </c>
      <c r="D2" s="90"/>
      <c r="E2" s="90" t="s">
        <v>49</v>
      </c>
      <c r="F2" s="90"/>
      <c r="G2" s="3"/>
      <c r="H2" s="45"/>
      <c r="I2" s="2"/>
    </row>
    <row r="3" spans="1:32" ht="20" customHeight="1">
      <c r="B3" s="45"/>
      <c r="C3" s="4"/>
      <c r="D3" s="5" t="s">
        <v>43</v>
      </c>
      <c r="E3" s="5"/>
      <c r="F3" s="5"/>
      <c r="G3" s="3"/>
      <c r="H3" s="45"/>
      <c r="I3" s="2"/>
    </row>
    <row r="4" spans="1:32" ht="20.9" customHeight="1">
      <c r="B4" s="45"/>
      <c r="C4" s="5" t="s">
        <v>2</v>
      </c>
      <c r="D4" s="70" t="s">
        <v>44</v>
      </c>
      <c r="E4" s="71"/>
      <c r="F4" s="71"/>
      <c r="G4" s="5"/>
      <c r="H4" s="45"/>
      <c r="I4" s="2"/>
    </row>
    <row r="5" spans="1:32" ht="9.9" customHeight="1">
      <c r="B5" s="45"/>
      <c r="C5" s="5"/>
      <c r="D5" s="5"/>
      <c r="E5" s="5"/>
      <c r="F5" s="5"/>
      <c r="G5" s="5"/>
      <c r="H5" s="45"/>
      <c r="I5" s="2"/>
    </row>
    <row r="6" spans="1:32" ht="14.9" customHeight="1">
      <c r="B6" s="45"/>
      <c r="C6" s="45"/>
      <c r="D6" s="47" t="s">
        <v>4</v>
      </c>
      <c r="E6" s="46" t="s">
        <v>5</v>
      </c>
      <c r="F6" s="47" t="s">
        <v>6</v>
      </c>
      <c r="G6" s="47" t="s">
        <v>7</v>
      </c>
      <c r="H6" s="45"/>
      <c r="I6" s="2"/>
    </row>
    <row r="7" spans="1:32" ht="15.5">
      <c r="B7" s="48" t="s">
        <v>8</v>
      </c>
      <c r="C7" s="49"/>
      <c r="D7" s="10">
        <v>0</v>
      </c>
      <c r="E7" s="10">
        <v>0</v>
      </c>
      <c r="F7" s="10">
        <v>6873.68</v>
      </c>
      <c r="G7" s="24">
        <f>SUM(D7:F7)</f>
        <v>6873.68</v>
      </c>
      <c r="H7" s="45"/>
      <c r="I7" s="2"/>
    </row>
    <row r="8" spans="1:32" ht="15.5">
      <c r="B8" s="50"/>
      <c r="C8" s="50"/>
      <c r="D8" s="38" t="s">
        <v>50</v>
      </c>
      <c r="E8" s="39"/>
      <c r="F8" s="40"/>
      <c r="G8" s="86">
        <v>388</v>
      </c>
      <c r="H8" s="45"/>
      <c r="I8" s="2"/>
    </row>
    <row r="9" spans="1:32" ht="15.5">
      <c r="B9" s="45"/>
      <c r="C9" s="45"/>
      <c r="D9" s="68"/>
      <c r="E9" s="68"/>
      <c r="F9" s="68"/>
      <c r="G9" s="25"/>
      <c r="H9" s="45"/>
      <c r="I9" s="2"/>
    </row>
    <row r="10" spans="1:32" ht="15.5">
      <c r="A10" s="72"/>
      <c r="B10" s="51" t="s">
        <v>9</v>
      </c>
      <c r="C10" s="50"/>
      <c r="D10" s="69"/>
      <c r="E10" s="69"/>
      <c r="F10" s="69"/>
      <c r="G10" s="29"/>
      <c r="H10" s="45"/>
      <c r="I10" s="2"/>
    </row>
    <row r="11" spans="1:32" ht="15.5">
      <c r="A11" s="72"/>
      <c r="B11" s="52" t="s">
        <v>70</v>
      </c>
      <c r="C11" s="53" t="s">
        <v>10</v>
      </c>
      <c r="D11" s="10"/>
      <c r="E11" s="24"/>
      <c r="F11" s="10">
        <v>375</v>
      </c>
      <c r="G11" s="24">
        <f t="shared" ref="G11:G16" si="0">SUM(D11:F11)</f>
        <v>375</v>
      </c>
      <c r="H11" s="45"/>
      <c r="I11" s="2"/>
    </row>
    <row r="12" spans="1:32" ht="15.5">
      <c r="A12" s="72"/>
      <c r="B12" s="52"/>
      <c r="C12" s="53" t="s">
        <v>11</v>
      </c>
      <c r="D12" s="10">
        <v>26.7</v>
      </c>
      <c r="E12" s="24"/>
      <c r="F12" s="10"/>
      <c r="G12" s="24">
        <f>SUM(D12:F12)</f>
        <v>26.7</v>
      </c>
      <c r="H12" s="45"/>
      <c r="I12" s="2"/>
    </row>
    <row r="13" spans="1:32" ht="15.5">
      <c r="A13" s="72"/>
      <c r="B13" s="52"/>
      <c r="C13" s="54" t="s">
        <v>12</v>
      </c>
      <c r="D13" s="10">
        <v>9</v>
      </c>
      <c r="E13" s="24"/>
      <c r="F13" s="10"/>
      <c r="G13" s="24">
        <f>SUM(D13:F13)</f>
        <v>9</v>
      </c>
      <c r="H13" s="45"/>
      <c r="I13" s="2"/>
    </row>
    <row r="14" spans="1:32" ht="15.5">
      <c r="A14" s="72"/>
      <c r="B14" s="52"/>
      <c r="C14" s="53" t="s">
        <v>13</v>
      </c>
      <c r="D14" s="10"/>
      <c r="E14" s="24"/>
      <c r="F14" s="10"/>
      <c r="G14" s="24">
        <f t="shared" si="0"/>
        <v>0</v>
      </c>
      <c r="H14" s="45"/>
      <c r="I14" s="2"/>
    </row>
    <row r="15" spans="1:32" ht="15.5">
      <c r="A15" s="72"/>
      <c r="B15" s="52"/>
      <c r="C15" s="53" t="s">
        <v>14</v>
      </c>
      <c r="D15" s="10"/>
      <c r="E15" s="10"/>
      <c r="F15" s="10"/>
      <c r="G15" s="24">
        <f t="shared" si="0"/>
        <v>0</v>
      </c>
      <c r="H15" s="45"/>
      <c r="I15" s="2"/>
    </row>
    <row r="16" spans="1:32" ht="15.5">
      <c r="A16" s="72"/>
      <c r="B16" s="52"/>
      <c r="C16" s="53" t="s">
        <v>15</v>
      </c>
      <c r="D16" s="24">
        <f>F32</f>
        <v>0</v>
      </c>
      <c r="E16" s="10"/>
      <c r="F16" s="24">
        <f>D32+E34</f>
        <v>35.700000000000003</v>
      </c>
      <c r="G16" s="24">
        <f t="shared" si="0"/>
        <v>35.700000000000003</v>
      </c>
      <c r="H16" s="45"/>
      <c r="I16" s="2"/>
    </row>
    <row r="17" spans="1:9" ht="15.5">
      <c r="A17" s="72"/>
      <c r="B17" s="52"/>
      <c r="C17" s="45"/>
      <c r="D17" s="25"/>
      <c r="E17" s="25"/>
      <c r="F17" s="25"/>
      <c r="G17" s="26"/>
      <c r="H17" s="45"/>
      <c r="I17" s="2"/>
    </row>
    <row r="18" spans="1:9" ht="15.5">
      <c r="A18" s="72"/>
      <c r="B18" s="48" t="s">
        <v>16</v>
      </c>
      <c r="C18" s="55"/>
      <c r="D18" s="24">
        <f>SUM(D11:D16)</f>
        <v>35.700000000000003</v>
      </c>
      <c r="E18" s="24">
        <f>SUM(E11:E16)</f>
        <v>0</v>
      </c>
      <c r="F18" s="24">
        <f>SUM(F11:F16)</f>
        <v>410.7</v>
      </c>
      <c r="G18" s="24">
        <f>SUM(D18:F18)</f>
        <v>446.4</v>
      </c>
      <c r="H18" s="45"/>
      <c r="I18" s="2"/>
    </row>
    <row r="19" spans="1:9" ht="15.5">
      <c r="A19" s="72"/>
      <c r="B19" s="45"/>
      <c r="C19" s="45"/>
      <c r="D19" s="25"/>
      <c r="E19" s="25"/>
      <c r="F19" s="25"/>
      <c r="G19" s="25"/>
      <c r="H19" s="45"/>
      <c r="I19" s="2"/>
    </row>
    <row r="20" spans="1:9" ht="15.5">
      <c r="A20" s="72"/>
      <c r="B20" s="51" t="s">
        <v>17</v>
      </c>
      <c r="C20" s="50"/>
      <c r="D20" s="28"/>
      <c r="E20" s="28"/>
      <c r="F20" s="28"/>
      <c r="G20" s="29"/>
      <c r="H20" s="45"/>
      <c r="I20" s="2"/>
    </row>
    <row r="21" spans="1:9" ht="15.5">
      <c r="A21" s="72"/>
      <c r="B21" s="74">
        <v>42739</v>
      </c>
      <c r="C21" s="53" t="s">
        <v>18</v>
      </c>
      <c r="D21" s="10"/>
      <c r="E21" s="24"/>
      <c r="F21" s="10">
        <v>150</v>
      </c>
      <c r="G21" s="24">
        <f t="shared" ref="G21:G32" si="1">SUM(D21:F21)</f>
        <v>150</v>
      </c>
      <c r="H21" s="45"/>
      <c r="I21" s="2"/>
    </row>
    <row r="22" spans="1:9" ht="15.5">
      <c r="A22" s="72"/>
      <c r="B22" s="52"/>
      <c r="C22" s="53" t="s">
        <v>19</v>
      </c>
      <c r="D22" s="10"/>
      <c r="E22" s="24"/>
      <c r="F22" s="10"/>
      <c r="G22" s="24">
        <f t="shared" si="1"/>
        <v>0</v>
      </c>
      <c r="H22" s="45"/>
      <c r="I22" s="2"/>
    </row>
    <row r="23" spans="1:9" ht="15.5">
      <c r="A23" s="72"/>
      <c r="B23" s="52"/>
      <c r="C23" s="56" t="s">
        <v>12</v>
      </c>
      <c r="D23" s="10"/>
      <c r="E23" s="24"/>
      <c r="F23" s="10"/>
      <c r="G23" s="24">
        <f t="shared" si="1"/>
        <v>0</v>
      </c>
      <c r="H23" s="45"/>
      <c r="I23" s="2"/>
    </row>
    <row r="24" spans="1:9" ht="15.5">
      <c r="A24" s="72"/>
      <c r="B24" s="52"/>
      <c r="C24" s="53" t="s">
        <v>20</v>
      </c>
      <c r="D24" s="10"/>
      <c r="E24" s="24"/>
      <c r="F24" s="10"/>
      <c r="G24" s="24">
        <f t="shared" si="1"/>
        <v>0</v>
      </c>
      <c r="H24" s="45"/>
      <c r="I24" s="2"/>
    </row>
    <row r="25" spans="1:9" ht="15.5">
      <c r="A25" s="72"/>
      <c r="B25" s="52" t="s">
        <v>58</v>
      </c>
      <c r="C25" s="53" t="s">
        <v>21</v>
      </c>
      <c r="D25" s="10">
        <v>8.16</v>
      </c>
      <c r="E25" s="24"/>
      <c r="F25" s="10"/>
      <c r="G25" s="24">
        <f t="shared" si="1"/>
        <v>8.16</v>
      </c>
      <c r="H25" s="45"/>
      <c r="I25" s="2"/>
    </row>
    <row r="26" spans="1:9" ht="15.5">
      <c r="A26" s="72"/>
      <c r="B26" s="52"/>
      <c r="C26" s="53" t="s">
        <v>22</v>
      </c>
      <c r="D26" s="10"/>
      <c r="E26" s="24"/>
      <c r="F26" s="10"/>
      <c r="G26" s="24">
        <f t="shared" si="1"/>
        <v>0</v>
      </c>
      <c r="H26" s="45"/>
      <c r="I26" s="2"/>
    </row>
    <row r="27" spans="1:9" ht="15.5">
      <c r="A27" s="72"/>
      <c r="B27" s="52"/>
      <c r="C27" s="53" t="s">
        <v>23</v>
      </c>
      <c r="D27" s="10"/>
      <c r="E27" s="10"/>
      <c r="F27" s="10"/>
      <c r="G27" s="24">
        <f t="shared" si="1"/>
        <v>0</v>
      </c>
      <c r="H27" s="45"/>
      <c r="I27" s="2"/>
    </row>
    <row r="28" spans="1:9" ht="15.5">
      <c r="A28" s="75"/>
      <c r="B28" s="73"/>
      <c r="C28" s="53" t="s">
        <v>24</v>
      </c>
      <c r="D28" s="10"/>
      <c r="E28" s="24"/>
      <c r="F28" s="10"/>
      <c r="G28" s="24">
        <f t="shared" si="1"/>
        <v>0</v>
      </c>
      <c r="H28" s="45"/>
      <c r="I28" s="2"/>
    </row>
    <row r="29" spans="1:9" ht="15.5">
      <c r="A29" s="72"/>
      <c r="B29" s="52"/>
      <c r="C29" s="53" t="s">
        <v>25</v>
      </c>
      <c r="D29" s="10"/>
      <c r="E29" s="24"/>
      <c r="F29" s="10"/>
      <c r="G29" s="24">
        <f t="shared" si="1"/>
        <v>0</v>
      </c>
      <c r="H29" s="45"/>
      <c r="I29" s="2"/>
    </row>
    <row r="30" spans="1:9" ht="15.5">
      <c r="A30" s="72"/>
      <c r="B30" s="52"/>
      <c r="C30" s="53" t="s">
        <v>26</v>
      </c>
      <c r="D30" s="10"/>
      <c r="E30" s="24"/>
      <c r="F30" s="10"/>
      <c r="G30" s="24">
        <f t="shared" si="1"/>
        <v>0</v>
      </c>
      <c r="H30" s="45"/>
      <c r="I30" s="2"/>
    </row>
    <row r="31" spans="1:9" ht="15.5">
      <c r="A31" s="75"/>
      <c r="B31" s="74">
        <v>42760</v>
      </c>
      <c r="C31" s="53" t="s">
        <v>51</v>
      </c>
      <c r="D31" s="10"/>
      <c r="E31" s="24"/>
      <c r="F31" s="10">
        <v>120</v>
      </c>
      <c r="G31" s="24">
        <f t="shared" si="1"/>
        <v>120</v>
      </c>
      <c r="H31" s="45"/>
      <c r="I31" s="2"/>
    </row>
    <row r="32" spans="1:9" ht="15.5">
      <c r="A32" s="72"/>
      <c r="B32" s="52"/>
      <c r="C32" s="53" t="s">
        <v>15</v>
      </c>
      <c r="D32" s="10">
        <f>D18</f>
        <v>35.700000000000003</v>
      </c>
      <c r="E32" s="10"/>
      <c r="F32" s="10"/>
      <c r="G32" s="24">
        <f t="shared" si="1"/>
        <v>35.700000000000003</v>
      </c>
      <c r="H32" s="45"/>
      <c r="I32" s="2"/>
    </row>
    <row r="33" spans="2:9" ht="15.5">
      <c r="B33" s="52"/>
      <c r="C33" s="45"/>
      <c r="D33" s="25"/>
      <c r="E33" s="25"/>
      <c r="F33" s="25"/>
      <c r="G33" s="26"/>
      <c r="H33" s="45"/>
      <c r="I33" s="2"/>
    </row>
    <row r="34" spans="2:9" ht="15.5">
      <c r="B34" s="48" t="s">
        <v>28</v>
      </c>
      <c r="C34" s="55"/>
      <c r="D34" s="24">
        <f>SUM(D21:D33)</f>
        <v>43.86</v>
      </c>
      <c r="E34" s="24">
        <f>SUM(E21:E33)</f>
        <v>0</v>
      </c>
      <c r="F34" s="24">
        <f>SUM(F21:F33)</f>
        <v>270</v>
      </c>
      <c r="G34" s="24">
        <f>SUM(D34:F34)</f>
        <v>313.86</v>
      </c>
      <c r="H34" s="45"/>
      <c r="I34" s="2"/>
    </row>
    <row r="35" spans="2:9" ht="15.5">
      <c r="B35" s="45"/>
      <c r="C35" s="45"/>
      <c r="D35" s="25"/>
      <c r="E35" s="25"/>
      <c r="F35" s="25"/>
      <c r="G35" s="25"/>
      <c r="H35" s="45"/>
      <c r="I35" s="2"/>
    </row>
    <row r="36" spans="2:9" ht="15.5">
      <c r="B36" s="43"/>
      <c r="C36" s="45"/>
      <c r="D36" s="25"/>
      <c r="E36" s="25"/>
      <c r="F36" s="25"/>
      <c r="G36" s="25"/>
      <c r="H36" s="45"/>
      <c r="I36" s="2"/>
    </row>
    <row r="37" spans="2:9" ht="15.5">
      <c r="B37" s="57" t="s">
        <v>29</v>
      </c>
      <c r="C37" s="50"/>
      <c r="D37" s="24">
        <f>D7+D18-D34</f>
        <v>-8.1599999999999966</v>
      </c>
      <c r="E37" s="24">
        <f>E7+E18-E34</f>
        <v>0</v>
      </c>
      <c r="F37" s="24">
        <f>F7+F18-F34</f>
        <v>7014.38</v>
      </c>
      <c r="G37" s="24">
        <f>SUM(D37:F37)</f>
        <v>7006.22</v>
      </c>
      <c r="H37" s="45"/>
      <c r="I37" s="2"/>
    </row>
    <row r="38" spans="2:9" ht="15.5">
      <c r="B38" s="58"/>
      <c r="C38" s="59"/>
      <c r="D38" s="59"/>
      <c r="E38" s="60" t="s">
        <v>30</v>
      </c>
      <c r="F38" s="60"/>
      <c r="G38" s="61">
        <f>G8+G13-G23</f>
        <v>397</v>
      </c>
      <c r="H38" s="45"/>
      <c r="I38" s="2"/>
    </row>
    <row r="39" spans="2:9" ht="15.5">
      <c r="B39" s="45"/>
      <c r="C39" s="45"/>
      <c r="D39" s="45"/>
      <c r="E39" s="45"/>
      <c r="F39" s="45"/>
      <c r="G39" s="45"/>
      <c r="H39" s="45"/>
      <c r="I39" s="2"/>
    </row>
    <row r="40" spans="2:9" ht="15.5">
      <c r="B40" s="45"/>
      <c r="C40" s="45"/>
      <c r="D40" s="62"/>
      <c r="E40" s="45"/>
      <c r="F40" s="45"/>
      <c r="G40" s="45"/>
      <c r="H40" s="45"/>
      <c r="I40" s="2"/>
    </row>
    <row r="41" spans="2:9" ht="17" customHeight="1">
      <c r="B41" s="43" t="s">
        <v>31</v>
      </c>
      <c r="C41" s="43"/>
      <c r="D41" s="43"/>
      <c r="E41" s="43"/>
      <c r="F41" s="43"/>
      <c r="G41" s="43"/>
      <c r="H41" s="45"/>
      <c r="I41" s="2"/>
    </row>
    <row r="42" spans="2:9" ht="17" customHeight="1">
      <c r="B42" s="94" t="s">
        <v>45</v>
      </c>
      <c r="C42" s="94"/>
      <c r="D42" s="94"/>
      <c r="E42" s="94"/>
      <c r="F42" s="94"/>
      <c r="G42" s="94"/>
      <c r="H42" s="45"/>
      <c r="I42" s="2"/>
    </row>
    <row r="43" spans="2:9" ht="15.5">
      <c r="B43" s="91" t="s">
        <v>33</v>
      </c>
      <c r="C43" s="91"/>
      <c r="D43" s="91"/>
      <c r="E43" s="91"/>
      <c r="F43" s="91"/>
      <c r="G43" s="91"/>
      <c r="H43" s="45"/>
      <c r="I43" s="2"/>
    </row>
    <row r="44" spans="2:9" ht="15.5">
      <c r="B44" s="92" t="s">
        <v>34</v>
      </c>
      <c r="C44" s="92"/>
      <c r="D44" s="92"/>
      <c r="E44" s="92"/>
      <c r="F44" s="92"/>
      <c r="G44" s="92"/>
      <c r="H44" s="45"/>
      <c r="I44" s="2"/>
    </row>
    <row r="45" spans="2:9" ht="15.5">
      <c r="B45" s="93" t="s">
        <v>35</v>
      </c>
      <c r="C45" s="93"/>
      <c r="D45" s="93"/>
      <c r="E45" s="93"/>
      <c r="F45" s="93"/>
      <c r="G45" s="45"/>
      <c r="H45" s="45"/>
      <c r="I45" s="2"/>
    </row>
    <row r="46" spans="2:9" ht="22.25" customHeight="1">
      <c r="B46" s="5" t="s">
        <v>72</v>
      </c>
      <c r="C46" s="5"/>
      <c r="D46" s="5"/>
      <c r="E46" s="45"/>
      <c r="F46" s="45"/>
      <c r="G46" s="45"/>
      <c r="H46" s="45"/>
      <c r="I46" s="2"/>
    </row>
    <row r="47" spans="2:9" ht="15.75" customHeight="1">
      <c r="B47" s="50"/>
      <c r="C47" s="63" t="s">
        <v>36</v>
      </c>
      <c r="D47" s="64"/>
      <c r="E47" s="45"/>
      <c r="F47" s="65" t="s">
        <v>37</v>
      </c>
      <c r="G47" s="66"/>
      <c r="H47" s="45"/>
      <c r="I47" s="2"/>
    </row>
    <row r="48" spans="2:9" ht="15.5">
      <c r="B48" s="45"/>
      <c r="C48" s="45"/>
      <c r="D48" s="44"/>
      <c r="E48" s="45"/>
      <c r="F48" s="45"/>
      <c r="G48" s="67"/>
      <c r="H48" s="43"/>
    </row>
    <row r="49" spans="2:8" ht="15.5">
      <c r="B49" s="45"/>
      <c r="C49" s="45"/>
      <c r="D49" s="45"/>
      <c r="E49" s="45"/>
      <c r="F49" s="45"/>
      <c r="G49" s="45"/>
      <c r="H49" s="43"/>
    </row>
    <row r="50" spans="2:8" ht="15.5">
      <c r="B50" s="50"/>
      <c r="C50" s="63" t="s">
        <v>46</v>
      </c>
      <c r="D50" s="65"/>
      <c r="E50" s="50"/>
      <c r="F50" s="63" t="s">
        <v>47</v>
      </c>
      <c r="G50" s="50"/>
      <c r="H50" s="43"/>
    </row>
    <row r="51" spans="2:8">
      <c r="B51" s="43"/>
      <c r="C51" s="43"/>
      <c r="D51" s="43"/>
      <c r="E51" s="43"/>
      <c r="F51" s="43"/>
      <c r="G51" s="43"/>
      <c r="H51" s="43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scale="99" orientation="portrait" useFirstPageNumber="1" r:id="rId1"/>
  <headerFooter alignWithMargins="0">
    <oddHeader>&amp;C&amp;A</oddHeader>
  </headerFooter>
  <ignoredErrors>
    <ignoredError sqref="D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7" activePane="bottomLeft" state="frozen"/>
      <selection pane="bottomLeft" activeCell="L14" sqref="L14"/>
    </sheetView>
  </sheetViews>
  <sheetFormatPr baseColWidth="10" defaultRowHeight="12.5"/>
  <cols>
    <col min="3" max="3" width="18.6328125" customWidth="1"/>
    <col min="6" max="6" width="14.5429687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90" t="s">
        <v>67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September!D37</f>
        <v>-8.1599999999999966</v>
      </c>
      <c r="E7" s="21">
        <f>September!E37</f>
        <v>0</v>
      </c>
      <c r="F7" s="21">
        <f>September!F37</f>
        <v>7597.9400000000014</v>
      </c>
      <c r="G7" s="21">
        <f>SUM(D7:F7)</f>
        <v>7589.7800000000016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September!G38</f>
        <v>199.1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80</v>
      </c>
      <c r="C11" s="20" t="s">
        <v>10</v>
      </c>
      <c r="D11" s="10"/>
      <c r="E11" s="24"/>
      <c r="F11" s="10">
        <v>97</v>
      </c>
      <c r="G11" s="21">
        <f t="shared" ref="G11:G16" si="0">SUM(D11:F11)</f>
        <v>97</v>
      </c>
      <c r="H11" s="2"/>
    </row>
    <row r="12" spans="1:8" ht="15.5">
      <c r="A12" s="72"/>
      <c r="B12" s="81"/>
      <c r="C12" s="20" t="s">
        <v>11</v>
      </c>
      <c r="D12" s="10">
        <v>52</v>
      </c>
      <c r="E12" s="24"/>
      <c r="F12" s="10"/>
      <c r="G12" s="21">
        <f t="shared" si="0"/>
        <v>52</v>
      </c>
      <c r="H12" s="2"/>
    </row>
    <row r="13" spans="1:8" ht="15.5">
      <c r="A13" s="72"/>
      <c r="B13" s="81"/>
      <c r="C13" s="22" t="s">
        <v>12</v>
      </c>
      <c r="D13" s="10">
        <v>36</v>
      </c>
      <c r="E13" s="24"/>
      <c r="F13" s="10"/>
      <c r="G13" s="21">
        <f t="shared" si="0"/>
        <v>36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88</v>
      </c>
      <c r="G16" s="21">
        <f t="shared" si="0"/>
        <v>88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88</v>
      </c>
      <c r="E18" s="21">
        <f>SUM(E11:E16)</f>
        <v>0</v>
      </c>
      <c r="F18" s="21">
        <f>SUM(F11:F16)</f>
        <v>185</v>
      </c>
      <c r="G18" s="21">
        <f>SUM(D18:F18)</f>
        <v>273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 t="s">
        <v>81</v>
      </c>
      <c r="C21" s="20" t="s">
        <v>18</v>
      </c>
      <c r="D21" s="10"/>
      <c r="E21" s="24"/>
      <c r="F21" s="10">
        <v>300</v>
      </c>
      <c r="G21" s="21">
        <f t="shared" ref="G21:G32" si="1">SUM(D21:F21)</f>
        <v>300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9">
        <v>43028</v>
      </c>
      <c r="C24" s="20" t="s">
        <v>82</v>
      </c>
      <c r="D24" s="10"/>
      <c r="E24" s="24"/>
      <c r="F24" s="10">
        <v>759.74</v>
      </c>
      <c r="G24" s="21">
        <f t="shared" si="1"/>
        <v>759.74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>
        <v>43038</v>
      </c>
      <c r="C27" s="20" t="s">
        <v>23</v>
      </c>
      <c r="D27" s="10"/>
      <c r="E27" s="10"/>
      <c r="F27" s="10">
        <v>9.5</v>
      </c>
      <c r="G27" s="21">
        <f t="shared" si="1"/>
        <v>9.5</v>
      </c>
      <c r="H27" s="2"/>
    </row>
    <row r="28" spans="1:8" ht="15.5">
      <c r="A28" s="72"/>
      <c r="B28" s="79">
        <v>43028</v>
      </c>
      <c r="C28" s="20" t="s">
        <v>83</v>
      </c>
      <c r="D28" s="10"/>
      <c r="E28" s="24"/>
      <c r="F28" s="10">
        <v>926.2</v>
      </c>
      <c r="G28" s="21">
        <f t="shared" si="1"/>
        <v>926.2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88</v>
      </c>
      <c r="E32" s="10"/>
      <c r="F32" s="10"/>
      <c r="G32" s="21">
        <f t="shared" si="1"/>
        <v>88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88</v>
      </c>
      <c r="E34" s="21">
        <f>SUM(E21:E33)</f>
        <v>0</v>
      </c>
      <c r="F34" s="21">
        <f>SUM(F21:F33)</f>
        <v>1995.44</v>
      </c>
      <c r="G34" s="21">
        <f>SUM(D34:F34)</f>
        <v>2083.44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5787.5000000000018</v>
      </c>
      <c r="G37" s="21">
        <f>SUM(D37:F37)</f>
        <v>5779.340000000002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235.1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27" activePane="bottomLeft" state="frozen"/>
      <selection activeCell="A4" sqref="A4"/>
      <selection pane="bottomLeft" activeCell="F28" sqref="F28"/>
    </sheetView>
  </sheetViews>
  <sheetFormatPr baseColWidth="10" defaultRowHeight="12.5"/>
  <cols>
    <col min="2" max="2" width="12.08984375" bestFit="1" customWidth="1"/>
    <col min="3" max="3" width="17" customWidth="1"/>
    <col min="4" max="4" width="12.5429687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68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Oktober!D37</f>
        <v>-8.1599999999999966</v>
      </c>
      <c r="E7" s="21">
        <f>Oktober!E37</f>
        <v>0</v>
      </c>
      <c r="F7" s="21">
        <f>Oktober!F37</f>
        <v>5787.5000000000018</v>
      </c>
      <c r="G7" s="21">
        <f>SUM(D7:F7)</f>
        <v>5779.340000000002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Oktober!G38</f>
        <v>235.1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80</v>
      </c>
      <c r="C11" s="20" t="s">
        <v>10</v>
      </c>
      <c r="D11" s="10"/>
      <c r="E11" s="24"/>
      <c r="F11" s="10">
        <v>97</v>
      </c>
      <c r="G11" s="21">
        <f t="shared" ref="G11:G16" si="0">SUM(D11:F11)</f>
        <v>97</v>
      </c>
      <c r="H11" s="2"/>
    </row>
    <row r="12" spans="1:8" ht="15.5">
      <c r="A12" s="72"/>
      <c r="B12" s="82" t="s">
        <v>85</v>
      </c>
      <c r="C12" s="20" t="s">
        <v>11</v>
      </c>
      <c r="D12" s="10"/>
      <c r="E12" s="24"/>
      <c r="F12" s="10">
        <v>545.70000000000005</v>
      </c>
      <c r="G12" s="21">
        <f t="shared" si="0"/>
        <v>545.70000000000005</v>
      </c>
      <c r="H12" s="2"/>
    </row>
    <row r="13" spans="1:8" ht="15.5">
      <c r="A13" s="72"/>
      <c r="B13" s="82" t="s">
        <v>85</v>
      </c>
      <c r="C13" s="22" t="s">
        <v>12</v>
      </c>
      <c r="D13" s="10"/>
      <c r="E13" s="24"/>
      <c r="F13" s="10">
        <v>61.6</v>
      </c>
      <c r="G13" s="21">
        <f t="shared" si="0"/>
        <v>61.6</v>
      </c>
      <c r="H13" s="2"/>
    </row>
    <row r="14" spans="1:8" ht="15.5">
      <c r="A14" s="72"/>
      <c r="B14" s="82" t="s">
        <v>85</v>
      </c>
      <c r="C14" s="20" t="s">
        <v>13</v>
      </c>
      <c r="D14" s="10"/>
      <c r="E14" s="24"/>
      <c r="F14" s="10">
        <v>36</v>
      </c>
      <c r="G14" s="21">
        <f t="shared" si="0"/>
        <v>36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740.30000000000007</v>
      </c>
      <c r="G18" s="21">
        <f>SUM(D18:F18)</f>
        <v>740.30000000000007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42681</v>
      </c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98">
        <v>43069</v>
      </c>
      <c r="C27" s="20" t="s">
        <v>23</v>
      </c>
      <c r="D27" s="10"/>
      <c r="E27" s="10"/>
      <c r="F27" s="10">
        <v>8.9</v>
      </c>
      <c r="G27" s="21">
        <f t="shared" si="1"/>
        <v>8.9</v>
      </c>
      <c r="H27" s="2"/>
    </row>
    <row r="28" spans="1:8" ht="15.5">
      <c r="A28" s="72"/>
      <c r="B28" s="77" t="s">
        <v>86</v>
      </c>
      <c r="C28" s="20" t="s">
        <v>24</v>
      </c>
      <c r="D28" s="10"/>
      <c r="E28" s="24"/>
      <c r="F28" s="10">
        <v>235.55</v>
      </c>
      <c r="G28" s="21">
        <f t="shared" si="1"/>
        <v>235.55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244.45000000000002</v>
      </c>
      <c r="G34" s="21">
        <f>SUM(D34:F34)</f>
        <v>244.45000000000002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6283.3500000000022</v>
      </c>
      <c r="G37" s="21">
        <f>SUM(D37:F37)</f>
        <v>6275.1900000000023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296.7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9" activePane="bottomLeft" state="frozen"/>
      <selection pane="bottomLeft" activeCell="G37" sqref="G37"/>
    </sheetView>
  </sheetViews>
  <sheetFormatPr baseColWidth="10" defaultRowHeight="12.5"/>
  <cols>
    <col min="2" max="2" width="12.08984375" bestFit="1" customWidth="1"/>
    <col min="3" max="3" width="18" customWidth="1"/>
    <col min="4" max="4" width="12.08984375" customWidth="1"/>
    <col min="6" max="6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69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November!D37</f>
        <v>-8.1599999999999966</v>
      </c>
      <c r="E7" s="21">
        <f>November!E37</f>
        <v>0</v>
      </c>
      <c r="F7" s="21">
        <f>November!F37</f>
        <v>6283.3500000000022</v>
      </c>
      <c r="G7" s="21">
        <f>SUM(D7:F7)</f>
        <v>6275.1900000000023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November!G38</f>
        <v>296.7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241</v>
      </c>
      <c r="G11" s="21">
        <f t="shared" ref="G11:G16" si="0">SUM(D11:F11)</f>
        <v>241</v>
      </c>
      <c r="H11" s="2"/>
    </row>
    <row r="12" spans="1:8" ht="15.5">
      <c r="A12" s="72"/>
      <c r="B12" s="79">
        <v>43087</v>
      </c>
      <c r="C12" s="20" t="s">
        <v>11</v>
      </c>
      <c r="D12" s="10">
        <v>97.6</v>
      </c>
      <c r="E12" s="24"/>
      <c r="F12" s="10"/>
      <c r="G12" s="21">
        <f t="shared" si="0"/>
        <v>97.6</v>
      </c>
      <c r="H12" s="2"/>
    </row>
    <row r="13" spans="1:8" ht="15.5">
      <c r="A13" s="72"/>
      <c r="B13" s="79">
        <v>43087</v>
      </c>
      <c r="C13" s="22" t="s">
        <v>12</v>
      </c>
      <c r="D13" s="10">
        <v>31</v>
      </c>
      <c r="E13" s="24"/>
      <c r="F13" s="10"/>
      <c r="G13" s="21">
        <f t="shared" si="0"/>
        <v>31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0" t="s">
        <v>15</v>
      </c>
      <c r="D16" s="21">
        <f>F32</f>
        <v>0</v>
      </c>
      <c r="E16" s="21"/>
      <c r="F16" s="21">
        <f>D32</f>
        <v>128.6</v>
      </c>
      <c r="G16" s="21">
        <f t="shared" si="0"/>
        <v>128.6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128.6</v>
      </c>
      <c r="E18" s="21">
        <f>SUM(E11:E16)</f>
        <v>0</v>
      </c>
      <c r="F18" s="21">
        <f>SUM(F11:F16)</f>
        <v>369.6</v>
      </c>
      <c r="G18" s="21">
        <f>SUM(D18:F18)</f>
        <v>498.20000000000005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43070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79">
        <v>43088</v>
      </c>
      <c r="C22" s="20" t="s">
        <v>19</v>
      </c>
      <c r="D22" s="10"/>
      <c r="E22" s="24"/>
      <c r="F22" s="10">
        <v>95</v>
      </c>
      <c r="G22" s="21">
        <f t="shared" si="1"/>
        <v>95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>
        <v>43098</v>
      </c>
      <c r="C27" s="20" t="s">
        <v>23</v>
      </c>
      <c r="D27" s="10"/>
      <c r="E27" s="10"/>
      <c r="F27" s="10">
        <v>9.3000000000000007</v>
      </c>
      <c r="G27" s="21">
        <f t="shared" si="1"/>
        <v>9.3000000000000007</v>
      </c>
      <c r="H27" s="2"/>
    </row>
    <row r="28" spans="1:8" ht="15.5">
      <c r="A28" s="72"/>
      <c r="B28" s="9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128.6</v>
      </c>
      <c r="E32" s="10"/>
      <c r="F32" s="10"/>
      <c r="G32" s="21">
        <f t="shared" si="1"/>
        <v>128.6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128.6</v>
      </c>
      <c r="E34" s="21">
        <f>SUM(E21:E33)</f>
        <v>0</v>
      </c>
      <c r="F34" s="21">
        <f>SUM(F21:F33)</f>
        <v>254.3</v>
      </c>
      <c r="G34" s="21">
        <f>SUM(D34:F34)</f>
        <v>382.9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6398.6500000000024</v>
      </c>
      <c r="G37" s="21">
        <f>SUM(D37:F37)</f>
        <v>6390.4900000000025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327.7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defaultGridColor="0" topLeftCell="C1" colorId="40" zoomScaleNormal="100" workbookViewId="0">
      <pane ySplit="9" topLeftCell="A31" activePane="bottomLeft" state="frozen"/>
      <selection activeCell="C1" sqref="C1"/>
      <selection pane="bottomLeft" activeCell="K36" sqref="K36"/>
    </sheetView>
  </sheetViews>
  <sheetFormatPr baseColWidth="10" defaultColWidth="9" defaultRowHeight="12.5"/>
  <cols>
    <col min="1" max="1" width="10.453125" style="1" customWidth="1"/>
    <col min="2" max="2" width="12.54296875" style="1" customWidth="1"/>
    <col min="3" max="3" width="20.6328125" style="1" customWidth="1"/>
    <col min="4" max="4" width="16.90625" style="1" customWidth="1"/>
    <col min="5" max="5" width="12.453125" style="1" customWidth="1"/>
    <col min="6" max="6" width="14.6328125" style="1" customWidth="1"/>
    <col min="7" max="7" width="11.36328125" style="1" customWidth="1"/>
    <col min="8" max="8" width="3.08984375" style="1" customWidth="1"/>
    <col min="9" max="255" width="11.54296875" style="1" customWidth="1"/>
    <col min="256" max="16384" width="9" style="1"/>
  </cols>
  <sheetData>
    <row r="1" spans="1:8" ht="15.5">
      <c r="H1" s="2"/>
    </row>
    <row r="2" spans="1:8" ht="15.5">
      <c r="B2" s="2"/>
      <c r="C2" s="90" t="s">
        <v>74</v>
      </c>
      <c r="D2" s="90"/>
      <c r="E2" s="90" t="s">
        <v>49</v>
      </c>
      <c r="F2" s="90"/>
      <c r="H2" s="2"/>
    </row>
    <row r="3" spans="1:8" ht="15.5">
      <c r="B3" s="2"/>
      <c r="C3" s="5"/>
      <c r="D3" s="5" t="s">
        <v>1</v>
      </c>
      <c r="E3" s="5"/>
      <c r="F3" s="5"/>
      <c r="H3" s="2"/>
    </row>
    <row r="4" spans="1:8" ht="15.5">
      <c r="B4" s="2"/>
      <c r="C4" s="2" t="s">
        <v>2</v>
      </c>
      <c r="D4" s="6" t="s">
        <v>38</v>
      </c>
      <c r="E4" s="7"/>
      <c r="F4" s="7"/>
      <c r="G4" s="2"/>
      <c r="H4" s="2"/>
    </row>
    <row r="5" spans="1:8" ht="9.9" customHeight="1">
      <c r="B5" s="2"/>
      <c r="C5" s="2"/>
      <c r="D5" s="2"/>
      <c r="E5" s="2"/>
      <c r="F5" s="2"/>
      <c r="G5" s="2"/>
      <c r="H5" s="2"/>
    </row>
    <row r="6" spans="1:8" ht="15.9" customHeight="1"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B7" s="8" t="s">
        <v>39</v>
      </c>
      <c r="C7" s="9"/>
      <c r="D7" s="24">
        <f>Januar!D7</f>
        <v>0</v>
      </c>
      <c r="E7" s="24">
        <f>Januar!E7</f>
        <v>0</v>
      </c>
      <c r="F7" s="24">
        <f>Januar!F7</f>
        <v>6873.68</v>
      </c>
      <c r="G7" s="24">
        <f>SUM(D7:F7)</f>
        <v>6873.68</v>
      </c>
      <c r="H7" s="2"/>
    </row>
    <row r="8" spans="1:8" ht="15.5">
      <c r="B8" s="11"/>
      <c r="C8" s="11"/>
      <c r="D8" s="38" t="s">
        <v>50</v>
      </c>
      <c r="E8" s="39"/>
      <c r="F8" s="40"/>
      <c r="G8" s="24">
        <f>Januar!G8</f>
        <v>388</v>
      </c>
      <c r="H8" s="2"/>
    </row>
    <row r="9" spans="1:8" ht="11" customHeight="1">
      <c r="B9" s="2"/>
      <c r="C9" s="2"/>
      <c r="D9" s="25"/>
      <c r="E9" s="25"/>
      <c r="F9" s="25"/>
      <c r="G9" s="25"/>
      <c r="H9" s="2"/>
    </row>
    <row r="10" spans="1:8" ht="17.899999999999999" customHeight="1">
      <c r="A10" s="72"/>
      <c r="B10" s="16" t="s">
        <v>9</v>
      </c>
      <c r="C10" s="11"/>
      <c r="D10" s="28"/>
      <c r="E10" s="28"/>
      <c r="F10" s="28"/>
      <c r="G10" s="29"/>
      <c r="H10" s="2"/>
    </row>
    <row r="11" spans="1:8" ht="15.5">
      <c r="A11" s="72"/>
      <c r="B11" s="19"/>
      <c r="C11" s="23" t="s">
        <v>10</v>
      </c>
      <c r="D11" s="24">
        <f>SUM(Januar:Dezember!D11:D11)</f>
        <v>0</v>
      </c>
      <c r="E11" s="24">
        <f>SUM(Januar:Dezember!E11:E11)</f>
        <v>0</v>
      </c>
      <c r="F11" s="24">
        <f>SUM(Januar:Dezember!F11:F11)</f>
        <v>2561</v>
      </c>
      <c r="G11" s="24">
        <f t="shared" ref="G11:G16" si="0">SUM(D11:F11)</f>
        <v>2561</v>
      </c>
      <c r="H11" s="2"/>
    </row>
    <row r="12" spans="1:8" ht="15.5">
      <c r="A12" s="72"/>
      <c r="B12" s="19"/>
      <c r="C12" s="23" t="s">
        <v>11</v>
      </c>
      <c r="D12" s="24">
        <f>SUM(Januar:Dezember!D12:D12)</f>
        <v>557</v>
      </c>
      <c r="E12" s="24">
        <f>SUM(Januar:Dezember!E12:E12)</f>
        <v>0</v>
      </c>
      <c r="F12" s="24">
        <f>SUM(Januar:Dezember!F12:F12)</f>
        <v>622.70000000000005</v>
      </c>
      <c r="G12" s="24">
        <f t="shared" si="0"/>
        <v>1179.7</v>
      </c>
      <c r="H12" s="2"/>
    </row>
    <row r="13" spans="1:8" ht="14.9" customHeight="1">
      <c r="A13" s="72"/>
      <c r="B13" s="19"/>
      <c r="C13" s="42" t="s">
        <v>12</v>
      </c>
      <c r="D13" s="24">
        <f>SUM(Januar:Dezember!D13:D13)</f>
        <v>239.1</v>
      </c>
      <c r="E13" s="24">
        <f>SUM(Januar:Dezember!E13:E13)</f>
        <v>0</v>
      </c>
      <c r="F13" s="24">
        <f>SUM(Januar:Dezember!F13:F13)</f>
        <v>88.6</v>
      </c>
      <c r="G13" s="24">
        <f t="shared" si="0"/>
        <v>327.7</v>
      </c>
      <c r="H13" s="2"/>
    </row>
    <row r="14" spans="1:8" ht="15.5">
      <c r="A14" s="72"/>
      <c r="B14" s="19"/>
      <c r="C14" s="23" t="s">
        <v>13</v>
      </c>
      <c r="D14" s="24">
        <f>SUM(Januar:Dezember!D14:D14)</f>
        <v>0</v>
      </c>
      <c r="E14" s="24">
        <f>SUM(Januar:Dezember!E14:E14)</f>
        <v>0</v>
      </c>
      <c r="F14" s="24">
        <f>SUM(Januar:Dezember!F14:F14)</f>
        <v>36</v>
      </c>
      <c r="G14" s="24">
        <f>SUM(D14:F14)</f>
        <v>36</v>
      </c>
      <c r="H14" s="2"/>
    </row>
    <row r="15" spans="1:8" ht="15.5">
      <c r="A15" s="72"/>
      <c r="B15" s="19"/>
      <c r="C15" s="23" t="s">
        <v>14</v>
      </c>
      <c r="D15" s="24">
        <f>SUM(Januar:Dezember!D15:D15)</f>
        <v>0</v>
      </c>
      <c r="E15" s="24">
        <f>SUM(Januar:Dezember!E15:E15)</f>
        <v>0</v>
      </c>
      <c r="F15" s="24">
        <f>SUM(Januar:Dezember!F15:F15)</f>
        <v>0</v>
      </c>
      <c r="G15" s="24">
        <f t="shared" si="0"/>
        <v>0</v>
      </c>
      <c r="H15" s="2"/>
    </row>
    <row r="16" spans="1:8" ht="15.5">
      <c r="A16" s="72"/>
      <c r="B16" s="19"/>
      <c r="C16" s="23" t="s">
        <v>15</v>
      </c>
      <c r="D16" s="24">
        <f>SUM(Januar:Dezember!D16:D16)</f>
        <v>0</v>
      </c>
      <c r="E16" s="24">
        <f>SUM(Januar:Dezember!E16:E16)</f>
        <v>0</v>
      </c>
      <c r="F16" s="24">
        <f>SUM(Januar:Dezember!F16:F16)</f>
        <v>796.1</v>
      </c>
      <c r="G16" s="24">
        <f t="shared" si="0"/>
        <v>796.1</v>
      </c>
      <c r="H16" s="2"/>
    </row>
    <row r="17" spans="1:8" ht="14.9" customHeight="1">
      <c r="A17" s="72"/>
      <c r="B17" s="19"/>
      <c r="C17" s="2"/>
      <c r="D17" s="25"/>
      <c r="E17" s="25"/>
      <c r="F17" s="25"/>
      <c r="G17" s="26"/>
      <c r="H17" s="2"/>
    </row>
    <row r="18" spans="1:8" ht="15.5">
      <c r="A18" s="72"/>
      <c r="B18" s="8" t="s">
        <v>16</v>
      </c>
      <c r="C18" s="27"/>
      <c r="D18" s="24">
        <f>SUM(D11:D16)</f>
        <v>796.1</v>
      </c>
      <c r="E18" s="24">
        <f>SUM(E11:E16)</f>
        <v>0</v>
      </c>
      <c r="F18" s="24">
        <f>SUM(F11:F16)</f>
        <v>4104.3999999999996</v>
      </c>
      <c r="G18" s="24">
        <f>SUM(D18:F18)</f>
        <v>4900.5</v>
      </c>
      <c r="H18" s="2"/>
    </row>
    <row r="19" spans="1:8" ht="17.25" customHeight="1">
      <c r="A19" s="72"/>
      <c r="B19" s="2"/>
      <c r="C19" s="2"/>
      <c r="D19" s="25"/>
      <c r="E19" s="25"/>
      <c r="F19" s="25"/>
      <c r="G19" s="25"/>
      <c r="H19" s="2"/>
    </row>
    <row r="20" spans="1:8" ht="15.5">
      <c r="A20" s="72"/>
      <c r="B20" s="16" t="s">
        <v>17</v>
      </c>
      <c r="C20" s="11"/>
      <c r="D20" s="28"/>
      <c r="E20" s="28"/>
      <c r="F20" s="28"/>
      <c r="G20" s="29"/>
      <c r="H20" s="2"/>
    </row>
    <row r="21" spans="1:8" ht="15.5">
      <c r="A21" s="72"/>
      <c r="B21" s="19"/>
      <c r="C21" s="23" t="s">
        <v>18</v>
      </c>
      <c r="D21" s="24">
        <f>SUM(Januar:Dezember!D21:D21)</f>
        <v>0</v>
      </c>
      <c r="E21" s="24">
        <f>SUM(Januar:Dezember!E21:E21)</f>
        <v>0</v>
      </c>
      <c r="F21" s="24">
        <f>SUM(Januar:Dezember!F21:F21)</f>
        <v>1700</v>
      </c>
      <c r="G21" s="24">
        <f t="shared" ref="G21:G32" si="1">SUM(D21:F21)</f>
        <v>1700</v>
      </c>
      <c r="H21" s="2"/>
    </row>
    <row r="22" spans="1:8" ht="15.5">
      <c r="A22" s="72"/>
      <c r="B22" s="19"/>
      <c r="C22" s="23" t="s">
        <v>19</v>
      </c>
      <c r="D22" s="24">
        <f>SUM(Januar:Dezember!D22:D22)</f>
        <v>0</v>
      </c>
      <c r="E22" s="24">
        <f>SUM(Januar:Dezember!E22:E22)</f>
        <v>0</v>
      </c>
      <c r="F22" s="24">
        <f>SUM(Januar:Dezember!F22:F22)</f>
        <v>95</v>
      </c>
      <c r="G22" s="24">
        <f t="shared" si="1"/>
        <v>95</v>
      </c>
      <c r="H22" s="2"/>
    </row>
    <row r="23" spans="1:8" ht="15.5">
      <c r="A23" s="72"/>
      <c r="B23" s="19"/>
      <c r="C23" s="30" t="s">
        <v>12</v>
      </c>
      <c r="D23" s="24">
        <f>SUM(Januar:Dezember!D23:D23)</f>
        <v>0</v>
      </c>
      <c r="E23" s="24">
        <f>SUM(Januar:Dezember!E23:E23)</f>
        <v>0</v>
      </c>
      <c r="F23" s="24">
        <f>SUM(Januar:Dezember!F23:F23)</f>
        <v>388</v>
      </c>
      <c r="G23" s="24">
        <f t="shared" si="1"/>
        <v>388</v>
      </c>
      <c r="H23" s="2"/>
    </row>
    <row r="24" spans="1:8" ht="15.5">
      <c r="A24" s="72"/>
      <c r="B24" s="19"/>
      <c r="C24" s="23" t="s">
        <v>20</v>
      </c>
      <c r="D24" s="24">
        <f>SUM(Januar:Dezember!D24:D24)</f>
        <v>0</v>
      </c>
      <c r="E24" s="24">
        <f>SUM(Januar:Dezember!E24:E24)</f>
        <v>0</v>
      </c>
      <c r="F24" s="24">
        <f>SUM(Januar:Dezember!F24:F24)</f>
        <v>759.74</v>
      </c>
      <c r="G24" s="24">
        <f t="shared" si="1"/>
        <v>759.74</v>
      </c>
      <c r="H24" s="2"/>
    </row>
    <row r="25" spans="1:8" ht="17" customHeight="1">
      <c r="A25" s="72"/>
      <c r="B25" s="19"/>
      <c r="C25" s="23" t="s">
        <v>21</v>
      </c>
      <c r="D25" s="24">
        <f>SUM(Januar:Dezember!D25:D25)</f>
        <v>8.16</v>
      </c>
      <c r="E25" s="24">
        <f>SUM(Januar:Dezember!E25:E25)</f>
        <v>0</v>
      </c>
      <c r="F25" s="24">
        <f>SUM(Januar:Dezember!F25:F25)</f>
        <v>0</v>
      </c>
      <c r="G25" s="24">
        <f>SUM(D25:F25)</f>
        <v>8.16</v>
      </c>
      <c r="H25" s="2"/>
    </row>
    <row r="26" spans="1:8" ht="15.5">
      <c r="A26" s="72"/>
      <c r="B26" s="19"/>
      <c r="C26" s="23" t="s">
        <v>22</v>
      </c>
      <c r="D26" s="24">
        <f>SUM(Januar:Dezember!D26:D26)</f>
        <v>0</v>
      </c>
      <c r="E26" s="24">
        <f>SUM(Januar:Dezember!E26:E26)</f>
        <v>0</v>
      </c>
      <c r="F26" s="24">
        <f>SUM(Januar:Dezember!F26:F26)</f>
        <v>0</v>
      </c>
      <c r="G26" s="24">
        <f t="shared" si="1"/>
        <v>0</v>
      </c>
      <c r="H26" s="2"/>
    </row>
    <row r="27" spans="1:8" ht="15.5">
      <c r="A27" s="72"/>
      <c r="B27" s="19"/>
      <c r="C27" s="23" t="s">
        <v>23</v>
      </c>
      <c r="D27" s="24">
        <f>SUM(Januar:Dezember!D27:D27)</f>
        <v>0</v>
      </c>
      <c r="E27" s="24">
        <f>SUM(Januar:Dezember!E27:E27)</f>
        <v>0</v>
      </c>
      <c r="F27" s="24">
        <f>SUM(Januar:Dezember!F27:F27)</f>
        <v>98.96</v>
      </c>
      <c r="G27" s="24">
        <f t="shared" si="1"/>
        <v>98.96</v>
      </c>
      <c r="H27" s="2"/>
    </row>
    <row r="28" spans="1:8" ht="15.5">
      <c r="A28" s="72"/>
      <c r="B28" s="19"/>
      <c r="C28" s="23" t="s">
        <v>24</v>
      </c>
      <c r="D28" s="24">
        <f>SUM(Januar:Dezember!D28:D28)</f>
        <v>0</v>
      </c>
      <c r="E28" s="24">
        <f>SUM(Januar:Dezember!E28:E28)</f>
        <v>0</v>
      </c>
      <c r="F28" s="24">
        <f>SUM(Januar:Dezember!F28:F28)</f>
        <v>1161.75</v>
      </c>
      <c r="G28" s="24">
        <f t="shared" si="1"/>
        <v>1161.75</v>
      </c>
      <c r="H28" s="2"/>
    </row>
    <row r="29" spans="1:8" ht="15.9" customHeight="1">
      <c r="A29" s="72"/>
      <c r="B29" s="19"/>
      <c r="C29" s="23" t="s">
        <v>25</v>
      </c>
      <c r="D29" s="24">
        <f>SUM(Januar:Dezember!D29:D29)</f>
        <v>0</v>
      </c>
      <c r="E29" s="24">
        <f>SUM(Januar:Dezember!E29:E29)</f>
        <v>0</v>
      </c>
      <c r="F29" s="24">
        <f>SUM(Januar:Dezember!F29:F29)</f>
        <v>222.73</v>
      </c>
      <c r="G29" s="24">
        <f>SUM(D29:F29)</f>
        <v>222.73</v>
      </c>
      <c r="H29" s="2"/>
    </row>
    <row r="30" spans="1:8" ht="15.5">
      <c r="A30" s="72"/>
      <c r="B30" s="19"/>
      <c r="C30" s="23" t="s">
        <v>26</v>
      </c>
      <c r="D30" s="24">
        <f>SUM(Januar:Dezember!D30:D30)</f>
        <v>0</v>
      </c>
      <c r="E30" s="24">
        <f>SUM(Januar:Dezember!E30:E30)</f>
        <v>0</v>
      </c>
      <c r="F30" s="24">
        <f>SUM(Januar:Dezember!F30:F30)</f>
        <v>33.25</v>
      </c>
      <c r="G30" s="24">
        <f t="shared" si="1"/>
        <v>33.25</v>
      </c>
      <c r="H30" s="2"/>
    </row>
    <row r="31" spans="1:8" ht="15.5">
      <c r="A31" s="72"/>
      <c r="B31" s="19"/>
      <c r="C31" s="23" t="s">
        <v>27</v>
      </c>
      <c r="D31" s="24">
        <f>SUM(Januar:Dezember!D31:D31)</f>
        <v>0</v>
      </c>
      <c r="E31" s="24">
        <f>SUM(Januar:Dezember!E31:E31)</f>
        <v>0</v>
      </c>
      <c r="F31" s="24">
        <f>SUM(Januar:Dezember!F31:F31)</f>
        <v>120</v>
      </c>
      <c r="G31" s="24">
        <f t="shared" si="1"/>
        <v>120</v>
      </c>
      <c r="H31" s="2"/>
    </row>
    <row r="32" spans="1:8" ht="15" customHeight="1">
      <c r="A32" s="72"/>
      <c r="B32" s="19"/>
      <c r="C32" s="23" t="s">
        <v>15</v>
      </c>
      <c r="D32" s="24">
        <f>D18</f>
        <v>796.1</v>
      </c>
      <c r="E32" s="24">
        <f>SUM(Januar:Dezember!E32:E32)</f>
        <v>0</v>
      </c>
      <c r="F32" s="24">
        <f>SUM(Januar:Dezember!F32:F32)</f>
        <v>0</v>
      </c>
      <c r="G32" s="24">
        <f t="shared" si="1"/>
        <v>796.1</v>
      </c>
      <c r="H32" s="2"/>
    </row>
    <row r="33" spans="2:8" ht="11.9" customHeight="1">
      <c r="B33" s="19"/>
      <c r="C33" s="2"/>
      <c r="D33" s="25"/>
      <c r="E33" s="25"/>
      <c r="F33" s="25"/>
      <c r="G33" s="26"/>
      <c r="H33" s="2"/>
    </row>
    <row r="34" spans="2:8" ht="17" customHeight="1">
      <c r="B34" s="8" t="s">
        <v>28</v>
      </c>
      <c r="C34" s="27"/>
      <c r="D34" s="24">
        <f>SUM(D21:D33)</f>
        <v>804.26</v>
      </c>
      <c r="E34" s="24">
        <f>SUM(E21:E33)</f>
        <v>0</v>
      </c>
      <c r="F34" s="24">
        <f>SUM(F21:F33)</f>
        <v>4579.4299999999994</v>
      </c>
      <c r="G34" s="24">
        <f>SUM(D34:F34)</f>
        <v>5383.69</v>
      </c>
      <c r="H34" s="2"/>
    </row>
    <row r="35" spans="2:8" ht="20.9" customHeight="1">
      <c r="B35" s="2"/>
      <c r="C35" s="2"/>
      <c r="D35" s="25"/>
      <c r="E35" s="25"/>
      <c r="F35" s="25"/>
      <c r="G35" s="25"/>
      <c r="H35" s="2"/>
    </row>
    <row r="36" spans="2:8" ht="15.5">
      <c r="C36" s="2"/>
      <c r="D36" s="25"/>
      <c r="E36" s="25"/>
      <c r="F36" s="25"/>
      <c r="G36" s="25"/>
      <c r="H36" s="2"/>
    </row>
    <row r="37" spans="2:8" ht="14" customHeight="1">
      <c r="B37" s="31" t="s">
        <v>40</v>
      </c>
      <c r="C37" s="11"/>
      <c r="D37" s="24">
        <f>D7+D18-D34</f>
        <v>-8.1599999999999682</v>
      </c>
      <c r="E37" s="24">
        <f>E7+E18-E34</f>
        <v>0</v>
      </c>
      <c r="F37" s="24">
        <f>F7+F18-F34</f>
        <v>6398.6500000000005</v>
      </c>
      <c r="G37" s="24">
        <f>SUM(D37:F37)</f>
        <v>6390.4900000000007</v>
      </c>
      <c r="H37" s="2"/>
    </row>
    <row r="38" spans="2:8" ht="17.899999999999999" customHeight="1">
      <c r="B38" s="32"/>
      <c r="C38" s="33"/>
      <c r="D38" s="59"/>
      <c r="E38" s="60" t="s">
        <v>30</v>
      </c>
      <c r="F38" s="60"/>
      <c r="G38" s="84">
        <f>G8+G13-G23</f>
        <v>327.70000000000005</v>
      </c>
      <c r="H38" s="2"/>
    </row>
    <row r="39" spans="2:8" ht="12.9" customHeight="1">
      <c r="B39" s="2"/>
      <c r="C39" s="2"/>
      <c r="D39" s="2"/>
      <c r="E39" s="2"/>
      <c r="F39" s="2"/>
      <c r="G39" s="2"/>
      <c r="H39" s="2"/>
    </row>
    <row r="40" spans="2:8" ht="15.5">
      <c r="B40" s="2"/>
      <c r="C40" s="2"/>
      <c r="D40" s="36"/>
      <c r="E40" s="2"/>
      <c r="F40" s="2"/>
      <c r="G40" s="2"/>
      <c r="H40" s="2"/>
    </row>
    <row r="41" spans="2:8" ht="15.5">
      <c r="B41" s="1" t="s">
        <v>41</v>
      </c>
      <c r="H41" s="2"/>
    </row>
    <row r="42" spans="2:8" ht="15.5">
      <c r="B42" s="2" t="s">
        <v>42</v>
      </c>
      <c r="C42" s="2"/>
      <c r="D42" s="2"/>
      <c r="E42" s="2"/>
      <c r="F42" s="2"/>
      <c r="G42" s="2"/>
      <c r="H42" s="2"/>
    </row>
    <row r="43" spans="2:8" ht="15.5">
      <c r="B43" s="95" t="s">
        <v>33</v>
      </c>
      <c r="C43" s="95"/>
      <c r="D43" s="95"/>
      <c r="E43" s="95"/>
      <c r="F43" s="95"/>
      <c r="G43" s="95"/>
      <c r="H43" s="2"/>
    </row>
    <row r="44" spans="2:8" ht="32" customHeight="1">
      <c r="B44" s="96" t="s">
        <v>34</v>
      </c>
      <c r="C44" s="96"/>
      <c r="D44" s="96"/>
      <c r="E44" s="96"/>
      <c r="F44" s="96"/>
      <c r="G44" s="96"/>
      <c r="H44" s="2"/>
    </row>
    <row r="45" spans="2:8" ht="14.9" customHeight="1">
      <c r="B45" s="97" t="s">
        <v>35</v>
      </c>
      <c r="C45" s="97"/>
      <c r="D45" s="97"/>
      <c r="E45" s="97"/>
      <c r="F45" s="97"/>
      <c r="G45" s="2"/>
      <c r="H45" s="2"/>
    </row>
    <row r="46" spans="2:8" ht="15.5">
      <c r="B46" s="5"/>
      <c r="C46" s="5"/>
      <c r="D46" s="5"/>
      <c r="E46" s="2"/>
      <c r="F46" s="2"/>
      <c r="G46" s="2"/>
      <c r="H46" s="2"/>
    </row>
    <row r="47" spans="2:8" ht="15.5">
      <c r="B47" s="5"/>
      <c r="C47" s="5" t="s">
        <v>87</v>
      </c>
      <c r="D47" s="5"/>
      <c r="E47" s="45"/>
      <c r="F47" s="45"/>
      <c r="G47" s="45"/>
      <c r="H47" s="2"/>
    </row>
    <row r="48" spans="2:8" ht="22.5">
      <c r="B48" s="50"/>
      <c r="C48" s="63" t="s">
        <v>36</v>
      </c>
      <c r="D48" s="64"/>
      <c r="E48" s="45"/>
      <c r="F48" s="65" t="s">
        <v>37</v>
      </c>
      <c r="G48" s="66"/>
    </row>
    <row r="49" spans="2:7" ht="15.5">
      <c r="B49" s="45"/>
      <c r="C49" s="45"/>
      <c r="D49" s="44"/>
      <c r="E49" s="45"/>
      <c r="F49" s="45"/>
      <c r="G49" s="67"/>
    </row>
    <row r="50" spans="2:7" ht="15.5">
      <c r="B50" s="45"/>
      <c r="C50" s="45"/>
      <c r="D50" s="45"/>
      <c r="E50" s="45"/>
      <c r="F50" s="45"/>
      <c r="G50" s="45"/>
    </row>
    <row r="51" spans="2:7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horizontalDpi="300" verticalDpi="300" r:id="rId1"/>
  <headerFooter alignWithMargins="0">
    <oddHeader xml:space="preserve">&amp;L&amp;"Times New Roman,Fett"&amp;18Jahres-Kassenbericht der Gruppe in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xSplit="1" ySplit="8" topLeftCell="B27" activePane="bottomRight" state="frozen"/>
      <selection pane="topRight" activeCell="B1" sqref="B1"/>
      <selection pane="bottomLeft" activeCell="A9" sqref="A9"/>
      <selection pane="bottomRight" activeCell="D13" sqref="D13"/>
    </sheetView>
  </sheetViews>
  <sheetFormatPr baseColWidth="10" defaultRowHeight="12.5"/>
  <cols>
    <col min="2" max="2" width="11.7265625" bestFit="1" customWidth="1"/>
    <col min="3" max="3" width="17.6328125" customWidth="1"/>
    <col min="4" max="4" width="16.90625" customWidth="1"/>
    <col min="5" max="5" width="15.453125" customWidth="1"/>
    <col min="6" max="6" width="14.906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53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4">
        <f>Januar!D37</f>
        <v>-8.1599999999999966</v>
      </c>
      <c r="E7" s="24">
        <f>Januar!E37</f>
        <v>0</v>
      </c>
      <c r="F7" s="24">
        <f>Januar!F37</f>
        <v>7014.38</v>
      </c>
      <c r="G7" s="24">
        <f>SUM(D7:F7)</f>
        <v>7006.22</v>
      </c>
      <c r="H7" s="2"/>
    </row>
    <row r="8" spans="1:8" ht="15.5">
      <c r="A8" s="1"/>
      <c r="B8" s="11"/>
      <c r="C8" s="11"/>
      <c r="D8" s="38" t="s">
        <v>50</v>
      </c>
      <c r="E8" s="39"/>
      <c r="F8" s="40"/>
      <c r="G8" s="24">
        <f>Januar!G38</f>
        <v>397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52</v>
      </c>
      <c r="C11" s="20" t="s">
        <v>10</v>
      </c>
      <c r="D11" s="10"/>
      <c r="E11" s="24"/>
      <c r="F11" s="10">
        <v>255</v>
      </c>
      <c r="G11" s="21">
        <f t="shared" ref="G11:G16" si="0">SUM(D11:F11)</f>
        <v>255</v>
      </c>
      <c r="H11" s="2"/>
    </row>
    <row r="12" spans="1:8" ht="15.5">
      <c r="A12" s="72"/>
      <c r="B12" s="19"/>
      <c r="C12" s="20" t="s">
        <v>11</v>
      </c>
      <c r="D12" s="10">
        <v>88.2</v>
      </c>
      <c r="E12" s="24"/>
      <c r="F12" s="10"/>
      <c r="G12" s="21">
        <f t="shared" si="0"/>
        <v>88.2</v>
      </c>
      <c r="H12" s="2"/>
    </row>
    <row r="13" spans="1:8" ht="15.5">
      <c r="A13" s="72"/>
      <c r="B13" s="19"/>
      <c r="C13" s="22" t="s">
        <v>12</v>
      </c>
      <c r="D13" s="10">
        <v>28</v>
      </c>
      <c r="E13" s="24"/>
      <c r="F13" s="10"/>
      <c r="G13" s="21">
        <f t="shared" si="0"/>
        <v>28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116.2</v>
      </c>
      <c r="G16" s="21">
        <f t="shared" si="0"/>
        <v>116.2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116.2</v>
      </c>
      <c r="E18" s="21">
        <f>SUM(E11:E16)</f>
        <v>0</v>
      </c>
      <c r="F18" s="21">
        <f>SUM(F11:F16)</f>
        <v>371.2</v>
      </c>
      <c r="G18" s="21">
        <f>SUM(D18:F18)</f>
        <v>487.4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89">
        <v>42783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/>
      <c r="B26" s="19"/>
      <c r="C26" s="53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5"/>
      <c r="B28" s="19"/>
      <c r="C28" s="20" t="s">
        <v>18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116.2</v>
      </c>
      <c r="E32" s="10"/>
      <c r="F32" s="10"/>
      <c r="G32" s="21">
        <f t="shared" si="1"/>
        <v>116.2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4">
        <f>SUM(D21:D33)</f>
        <v>116.2</v>
      </c>
      <c r="E34" s="21">
        <f>SUM(E21:E33)</f>
        <v>0</v>
      </c>
      <c r="F34" s="21">
        <f>SUM(F21:F33)</f>
        <v>150</v>
      </c>
      <c r="G34" s="21">
        <f>SUM(D34:F34)</f>
        <v>266.2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7235.58</v>
      </c>
      <c r="G37" s="21">
        <f>SUM(D37:F37)</f>
        <v>7227.42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425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7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defaultGridColor="0" topLeftCell="A25" colorId="40" zoomScaleNormal="100" workbookViewId="0">
      <selection activeCell="I37" sqref="I37"/>
    </sheetView>
  </sheetViews>
  <sheetFormatPr baseColWidth="10" defaultRowHeight="12.5"/>
  <cols>
    <col min="2" max="2" width="10.6328125" customWidth="1"/>
    <col min="3" max="3" width="16.6328125" customWidth="1"/>
    <col min="4" max="4" width="1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54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62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Februar!D37</f>
        <v>-8.1599999999999966</v>
      </c>
      <c r="E7" s="21">
        <f>Februar!E37</f>
        <v>0</v>
      </c>
      <c r="F7" s="21">
        <f>Februar!F37</f>
        <v>7235.58</v>
      </c>
      <c r="G7" s="21">
        <f>SUM(D7:F7)</f>
        <v>7227.42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Februar!G38</f>
        <v>425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.5">
      <c r="A12" s="72"/>
      <c r="B12" s="19"/>
      <c r="C12" s="20" t="s">
        <v>11</v>
      </c>
      <c r="D12" s="10">
        <v>49</v>
      </c>
      <c r="E12" s="24"/>
      <c r="F12" s="10"/>
      <c r="G12" s="21">
        <f t="shared" si="0"/>
        <v>49</v>
      </c>
      <c r="H12" s="2"/>
    </row>
    <row r="13" spans="1:8" ht="15.5">
      <c r="A13" s="72"/>
      <c r="B13" s="19"/>
      <c r="C13" s="22" t="s">
        <v>12</v>
      </c>
      <c r="D13" s="10">
        <v>28</v>
      </c>
      <c r="E13" s="24"/>
      <c r="F13" s="10"/>
      <c r="G13" s="21">
        <f t="shared" si="0"/>
        <v>28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77</v>
      </c>
      <c r="G16" s="21">
        <f t="shared" si="0"/>
        <v>77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77</v>
      </c>
      <c r="E18" s="21">
        <f>SUM(E11:E16)</f>
        <v>0</v>
      </c>
      <c r="F18" s="21">
        <f>SUM(F11:F16)</f>
        <v>188</v>
      </c>
      <c r="G18" s="21">
        <f>SUM(D18:F18)</f>
        <v>265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83" t="s">
        <v>56</v>
      </c>
      <c r="C21" s="20" t="s">
        <v>75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>
        <v>42825</v>
      </c>
      <c r="C27" s="20" t="s">
        <v>23</v>
      </c>
      <c r="D27" s="10"/>
      <c r="E27" s="10"/>
      <c r="F27" s="10">
        <v>22.5</v>
      </c>
      <c r="G27" s="21">
        <f t="shared" si="1"/>
        <v>22.5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77</v>
      </c>
      <c r="E32" s="10"/>
      <c r="F32" s="10"/>
      <c r="G32" s="21">
        <f t="shared" si="1"/>
        <v>77</v>
      </c>
      <c r="H32" s="2"/>
    </row>
    <row r="33" spans="1:10" ht="15.5">
      <c r="A33" s="1"/>
      <c r="B33" s="19"/>
      <c r="C33" s="2"/>
      <c r="D33" s="15"/>
      <c r="E33" s="15"/>
      <c r="F33" s="15"/>
      <c r="G33" s="41"/>
      <c r="H33" s="2"/>
    </row>
    <row r="34" spans="1:10" ht="15.5">
      <c r="A34" s="1"/>
      <c r="B34" s="8" t="s">
        <v>28</v>
      </c>
      <c r="C34" s="27"/>
      <c r="D34" s="24">
        <f>SUM(D21:D32)</f>
        <v>77</v>
      </c>
      <c r="E34" s="21">
        <f>SUM(E21:E33)</f>
        <v>0</v>
      </c>
      <c r="F34" s="21">
        <f>SUM(F21:F33)</f>
        <v>272.5</v>
      </c>
      <c r="G34" s="21">
        <f>SUM(D34:F34)</f>
        <v>349.5</v>
      </c>
      <c r="H34" s="2"/>
    </row>
    <row r="35" spans="1:10" ht="15.5">
      <c r="A35" s="1"/>
      <c r="B35" s="2"/>
      <c r="C35" s="2"/>
      <c r="D35" s="15"/>
      <c r="E35" s="15"/>
      <c r="F35" s="15"/>
      <c r="G35" s="15"/>
      <c r="H35" s="2"/>
    </row>
    <row r="36" spans="1:10" ht="15.5">
      <c r="A36" s="1"/>
      <c r="B36" s="1"/>
      <c r="C36" s="2"/>
      <c r="D36" s="15"/>
      <c r="E36" s="15"/>
      <c r="F36" s="15"/>
      <c r="G36" s="15"/>
      <c r="H36" s="2"/>
    </row>
    <row r="37" spans="1:10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7151.08</v>
      </c>
      <c r="G37" s="21">
        <f>SUM(D37:F37)</f>
        <v>7142.92</v>
      </c>
      <c r="H37" s="2"/>
      <c r="J37" s="88"/>
    </row>
    <row r="38" spans="1:10" ht="15.5">
      <c r="A38" s="1"/>
      <c r="B38" s="32"/>
      <c r="C38" s="33"/>
      <c r="D38" s="33"/>
      <c r="E38" s="34" t="s">
        <v>30</v>
      </c>
      <c r="F38" s="34"/>
      <c r="G38" s="35">
        <f>G8+G13-G23</f>
        <v>453</v>
      </c>
      <c r="H38" s="2"/>
    </row>
    <row r="39" spans="1:10" ht="15.5">
      <c r="A39" s="1"/>
      <c r="B39" s="2"/>
      <c r="C39" s="2"/>
      <c r="D39" s="2"/>
      <c r="E39" s="2"/>
      <c r="F39" s="2"/>
      <c r="G39" s="2"/>
      <c r="H39" s="2"/>
    </row>
    <row r="40" spans="1:10" ht="15.5">
      <c r="A40" s="1"/>
      <c r="B40" s="2"/>
      <c r="C40" s="2"/>
      <c r="D40" s="36"/>
      <c r="E40" s="2"/>
      <c r="F40" s="2"/>
      <c r="G40" s="2"/>
      <c r="H40" s="2"/>
    </row>
    <row r="41" spans="1:10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10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10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10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10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10" ht="15.5">
      <c r="A46" s="1"/>
      <c r="B46" s="5"/>
      <c r="C46" s="5"/>
      <c r="D46" s="5"/>
      <c r="E46" s="2"/>
      <c r="F46" s="2"/>
      <c r="G46" s="2"/>
      <c r="H46" s="2"/>
    </row>
    <row r="47" spans="1:10" ht="15.5">
      <c r="A47" s="1"/>
      <c r="B47" s="5"/>
      <c r="C47" s="5"/>
      <c r="D47" s="5"/>
      <c r="E47" s="45"/>
      <c r="F47" s="45"/>
      <c r="G47" s="45"/>
      <c r="H47" s="2"/>
    </row>
    <row r="48" spans="1:10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30" activePane="bottomLeft" state="frozen"/>
      <selection activeCell="A4" sqref="A4"/>
      <selection pane="bottomLeft" activeCell="E21" sqref="E21"/>
    </sheetView>
  </sheetViews>
  <sheetFormatPr baseColWidth="10" defaultRowHeight="12.5"/>
  <cols>
    <col min="3" max="3" width="18.36328125" customWidth="1"/>
    <col min="4" max="4" width="13.453125" customWidth="1"/>
    <col min="5" max="5" width="14.36328125" customWidth="1"/>
    <col min="6" max="6" width="13.3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57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März!D37</f>
        <v>-8.1599999999999966</v>
      </c>
      <c r="E7" s="21">
        <f>März!E37</f>
        <v>0</v>
      </c>
      <c r="F7" s="21">
        <f>März!F37</f>
        <v>7151.08</v>
      </c>
      <c r="G7" s="21">
        <f>SUM(D7:F7)</f>
        <v>7142.92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März!G38</f>
        <v>453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197</v>
      </c>
      <c r="G11" s="21">
        <f t="shared" ref="G11:G16" si="0">SUM(D11:F11)</f>
        <v>197</v>
      </c>
      <c r="H11" s="2"/>
    </row>
    <row r="12" spans="1:8" ht="15.5">
      <c r="A12" s="72"/>
      <c r="B12" s="19"/>
      <c r="C12" s="20" t="s">
        <v>11</v>
      </c>
      <c r="D12" s="10">
        <v>36.5</v>
      </c>
      <c r="E12" s="24"/>
      <c r="F12" s="10"/>
      <c r="G12" s="21">
        <f t="shared" si="0"/>
        <v>36.5</v>
      </c>
      <c r="H12" s="2"/>
    </row>
    <row r="13" spans="1:8" ht="15.5">
      <c r="A13" s="72"/>
      <c r="B13" s="19"/>
      <c r="C13" s="22" t="s">
        <v>12</v>
      </c>
      <c r="D13" s="10">
        <v>5</v>
      </c>
      <c r="E13" s="24"/>
      <c r="F13" s="10"/>
      <c r="G13" s="21">
        <f t="shared" si="0"/>
        <v>5</v>
      </c>
      <c r="H13" s="2"/>
    </row>
    <row r="14" spans="1:8" ht="15.5">
      <c r="A14" s="72"/>
      <c r="B14" s="19"/>
      <c r="C14" s="20" t="s">
        <v>71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41.5</v>
      </c>
      <c r="G16" s="21">
        <f t="shared" si="0"/>
        <v>41.5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41.5</v>
      </c>
      <c r="E18" s="21">
        <f>SUM(E11:E16)</f>
        <v>0</v>
      </c>
      <c r="F18" s="21">
        <f>SUM(F11:F16)</f>
        <v>238.5</v>
      </c>
      <c r="G18" s="21">
        <f>SUM(D18:F18)</f>
        <v>280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5"/>
      <c r="B24" s="19" t="s">
        <v>58</v>
      </c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5"/>
      <c r="B29" s="85">
        <v>42835</v>
      </c>
      <c r="C29" s="20" t="s">
        <v>25</v>
      </c>
      <c r="D29" s="10"/>
      <c r="E29" s="24"/>
      <c r="F29" s="10">
        <v>222.73</v>
      </c>
      <c r="G29" s="21">
        <f t="shared" si="1"/>
        <v>222.73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41.5</v>
      </c>
      <c r="E32" s="10"/>
      <c r="F32" s="10"/>
      <c r="G32" s="21">
        <f t="shared" si="1"/>
        <v>41.5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41.5</v>
      </c>
      <c r="E34" s="21">
        <f>SUM(E21:E33)</f>
        <v>0</v>
      </c>
      <c r="F34" s="21">
        <f>SUM(F21:F33)</f>
        <v>222.73</v>
      </c>
      <c r="G34" s="21">
        <f>SUM(D34:F34)</f>
        <v>264.23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7166.85</v>
      </c>
      <c r="G37" s="21">
        <f>SUM(D37:F37)</f>
        <v>7158.6900000000005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458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36" activePane="bottomLeft" state="frozen"/>
      <selection pane="bottomLeft" activeCell="F12" sqref="F12"/>
    </sheetView>
  </sheetViews>
  <sheetFormatPr baseColWidth="10" defaultRowHeight="12.5"/>
  <cols>
    <col min="2" max="2" width="12.08984375" bestFit="1" customWidth="1"/>
    <col min="3" max="3" width="18.453125" customWidth="1"/>
    <col min="4" max="4" width="14.08984375" customWidth="1"/>
    <col min="5" max="6" width="14.36328125" customWidth="1"/>
    <col min="7" max="7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59</v>
      </c>
      <c r="D2" s="90"/>
      <c r="E2" s="90" t="s">
        <v>49</v>
      </c>
      <c r="F2" s="90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April!D37</f>
        <v>-8.1599999999999966</v>
      </c>
      <c r="E7" s="21">
        <f>April!E37</f>
        <v>0</v>
      </c>
      <c r="F7" s="21">
        <f>April!F37</f>
        <v>7166.85</v>
      </c>
      <c r="G7" s="21">
        <f>SUM(D7:F7)</f>
        <v>7158.6900000000005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April!G38</f>
        <v>458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80</v>
      </c>
      <c r="C11" s="20" t="s">
        <v>10</v>
      </c>
      <c r="D11" s="10"/>
      <c r="E11" s="24"/>
      <c r="F11" s="10">
        <v>97</v>
      </c>
      <c r="G11" s="21">
        <f t="shared" ref="G11:G16" si="0">SUM(D11:F11)</f>
        <v>97</v>
      </c>
      <c r="H11" s="2"/>
    </row>
    <row r="12" spans="1:8" ht="15.5">
      <c r="A12" s="72"/>
      <c r="B12" s="79">
        <v>42870</v>
      </c>
      <c r="C12" s="20" t="s">
        <v>11</v>
      </c>
      <c r="D12" s="10">
        <v>81</v>
      </c>
      <c r="E12" s="24"/>
      <c r="F12" s="10"/>
      <c r="G12" s="21">
        <f t="shared" si="0"/>
        <v>81</v>
      </c>
      <c r="H12" s="2"/>
    </row>
    <row r="13" spans="1:8" ht="15.5">
      <c r="A13" s="72"/>
      <c r="B13" s="79">
        <v>42870</v>
      </c>
      <c r="C13" s="22" t="s">
        <v>12</v>
      </c>
      <c r="D13" s="10">
        <v>29</v>
      </c>
      <c r="E13" s="24"/>
      <c r="F13" s="10"/>
      <c r="G13" s="21">
        <f t="shared" si="0"/>
        <v>29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110</v>
      </c>
      <c r="G16" s="21">
        <f t="shared" si="0"/>
        <v>110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110</v>
      </c>
      <c r="E18" s="21">
        <f>SUM(E11:E16)</f>
        <v>0</v>
      </c>
      <c r="F18" s="21">
        <f>SUM(F11:F16)</f>
        <v>207</v>
      </c>
      <c r="G18" s="21">
        <f>SUM(D18:F18)</f>
        <v>317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42881</v>
      </c>
      <c r="C21" s="20" t="s">
        <v>73</v>
      </c>
      <c r="D21" s="10"/>
      <c r="E21" s="24"/>
      <c r="F21" s="10">
        <v>300</v>
      </c>
      <c r="G21" s="21">
        <f t="shared" ref="G21:G32" si="1">SUM(D21:F21)</f>
        <v>300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6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9">
        <v>42870</v>
      </c>
      <c r="C30" s="20" t="s">
        <v>26</v>
      </c>
      <c r="D30" s="10"/>
      <c r="E30" s="24"/>
      <c r="F30" s="10">
        <v>33.25</v>
      </c>
      <c r="G30" s="21">
        <f t="shared" si="1"/>
        <v>33.25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110</v>
      </c>
      <c r="E32" s="10"/>
      <c r="F32" s="10"/>
      <c r="G32" s="21">
        <f t="shared" si="1"/>
        <v>110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110</v>
      </c>
      <c r="E34" s="21">
        <f>SUM(E21:E33)</f>
        <v>0</v>
      </c>
      <c r="F34" s="21">
        <f>SUM(F21:F33)</f>
        <v>333.25</v>
      </c>
      <c r="G34" s="21">
        <f>SUM(D34:F34)</f>
        <v>443.25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7040.6</v>
      </c>
      <c r="G37" s="21">
        <f>SUM(D37:F37)</f>
        <v>7032.4400000000005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487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37" activePane="bottomLeft" state="frozen"/>
      <selection pane="bottomLeft" activeCell="G37" sqref="G37"/>
    </sheetView>
  </sheetViews>
  <sheetFormatPr baseColWidth="10" defaultRowHeight="12.5"/>
  <cols>
    <col min="3" max="3" width="18.54296875" customWidth="1"/>
    <col min="4" max="4" width="12.54296875" customWidth="1"/>
    <col min="5" max="5" width="13" customWidth="1"/>
    <col min="6" max="6" width="12.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63</v>
      </c>
      <c r="D2" s="90"/>
      <c r="E2" s="90" t="s">
        <v>49</v>
      </c>
      <c r="F2" s="90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Mai!D37</f>
        <v>-8.1599999999999966</v>
      </c>
      <c r="E7" s="21">
        <f>Mai!E37</f>
        <v>0</v>
      </c>
      <c r="F7" s="21">
        <f>Mai!F37</f>
        <v>7040.6</v>
      </c>
      <c r="G7" s="21">
        <f>SUM(D7:F7)</f>
        <v>7032.4400000000005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Mai!G38</f>
        <v>487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 t="s">
        <v>60</v>
      </c>
      <c r="C11" s="20" t="s">
        <v>10</v>
      </c>
      <c r="D11" s="10"/>
      <c r="E11" s="24"/>
      <c r="F11" s="10">
        <v>241</v>
      </c>
      <c r="G11" s="21">
        <f t="shared" ref="G11:G16" si="0">SUM(D11:F11)</f>
        <v>241</v>
      </c>
      <c r="H11" s="2"/>
    </row>
    <row r="12" spans="1:8" ht="15.5">
      <c r="A12" s="72"/>
      <c r="B12" s="79"/>
      <c r="C12" s="20" t="s">
        <v>11</v>
      </c>
      <c r="D12" s="10">
        <v>55</v>
      </c>
      <c r="E12" s="24"/>
      <c r="F12" s="10"/>
      <c r="G12" s="21">
        <f t="shared" si="0"/>
        <v>55</v>
      </c>
      <c r="H12" s="2"/>
    </row>
    <row r="13" spans="1:8" ht="15.5">
      <c r="A13" s="72"/>
      <c r="B13" s="79"/>
      <c r="C13" s="22" t="s">
        <v>12</v>
      </c>
      <c r="D13" s="10">
        <v>38</v>
      </c>
      <c r="E13" s="24"/>
      <c r="F13" s="10"/>
      <c r="G13" s="21">
        <f t="shared" si="0"/>
        <v>38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93</v>
      </c>
      <c r="G16" s="21">
        <f t="shared" si="0"/>
        <v>93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93</v>
      </c>
      <c r="E18" s="21">
        <f>SUM(E11:E16)</f>
        <v>0</v>
      </c>
      <c r="F18" s="21">
        <f>SUM(F11:F16)</f>
        <v>334</v>
      </c>
      <c r="G18" s="21">
        <f>SUM(D18:F18)</f>
        <v>427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9">
        <v>42915</v>
      </c>
      <c r="C23" s="30" t="s">
        <v>12</v>
      </c>
      <c r="D23" s="10"/>
      <c r="E23" s="24"/>
      <c r="F23" s="10">
        <v>388</v>
      </c>
      <c r="G23" s="21">
        <f t="shared" si="1"/>
        <v>388</v>
      </c>
      <c r="H23" s="2"/>
    </row>
    <row r="24" spans="1:8" ht="15.5">
      <c r="A24" s="72"/>
      <c r="B24" s="7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>
        <v>75787</v>
      </c>
      <c r="C27" s="20" t="s">
        <v>23</v>
      </c>
      <c r="D27" s="10"/>
      <c r="E27" s="10"/>
      <c r="F27" s="10">
        <v>21.66</v>
      </c>
      <c r="G27" s="21">
        <f t="shared" si="1"/>
        <v>21.66</v>
      </c>
      <c r="H27" s="2"/>
    </row>
    <row r="28" spans="1:8" ht="15.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9"/>
      <c r="C31" s="20" t="s">
        <v>61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93</v>
      </c>
      <c r="E32" s="10"/>
      <c r="F32" s="10"/>
      <c r="G32" s="21">
        <f t="shared" si="1"/>
        <v>93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93</v>
      </c>
      <c r="E34" s="21">
        <f>SUM(E21:E33)</f>
        <v>0</v>
      </c>
      <c r="F34" s="21">
        <f>SUM(F21:F33)</f>
        <v>409.66</v>
      </c>
      <c r="G34" s="21">
        <f>SUM(D34:F34)</f>
        <v>502.66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6964.9400000000005</v>
      </c>
      <c r="G37" s="21">
        <f>SUM(D37:F37)</f>
        <v>6956.7800000000007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137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 t="s">
        <v>77</v>
      </c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7" activePane="bottomLeft" state="frozen"/>
      <selection pane="bottomLeft" activeCell="B11" sqref="B11"/>
    </sheetView>
  </sheetViews>
  <sheetFormatPr baseColWidth="10" defaultRowHeight="12.5"/>
  <cols>
    <col min="3" max="3" width="18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64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Juni!D37</f>
        <v>-8.1599999999999966</v>
      </c>
      <c r="E7" s="21">
        <f>Juni!E37</f>
        <v>0</v>
      </c>
      <c r="F7" s="21">
        <f>Juni!F37</f>
        <v>6964.9400000000005</v>
      </c>
      <c r="G7" s="21">
        <f>SUM(D7:F7)</f>
        <v>6956.7800000000007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Juni!G38</f>
        <v>137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 t="s">
        <v>55</v>
      </c>
      <c r="C11" s="20" t="s">
        <v>10</v>
      </c>
      <c r="D11" s="10"/>
      <c r="E11" s="24"/>
      <c r="F11" s="10">
        <v>376</v>
      </c>
      <c r="G11" s="21">
        <f t="shared" ref="G11:G16" si="0">SUM(D11:F11)</f>
        <v>376</v>
      </c>
      <c r="H11" s="2"/>
    </row>
    <row r="12" spans="1:8" ht="15.5">
      <c r="A12" s="72"/>
      <c r="B12" s="79">
        <v>42939</v>
      </c>
      <c r="C12" s="20" t="s">
        <v>11</v>
      </c>
      <c r="D12" s="10"/>
      <c r="E12" s="24"/>
      <c r="F12" s="10">
        <v>77</v>
      </c>
      <c r="G12" s="21">
        <f t="shared" si="0"/>
        <v>77</v>
      </c>
      <c r="H12" s="2"/>
    </row>
    <row r="13" spans="1:8" ht="15.5">
      <c r="A13" s="72"/>
      <c r="B13" s="79">
        <v>42939</v>
      </c>
      <c r="C13" s="22" t="s">
        <v>12</v>
      </c>
      <c r="D13" s="10"/>
      <c r="E13" s="24"/>
      <c r="F13" s="10">
        <v>27</v>
      </c>
      <c r="G13" s="21">
        <f t="shared" si="0"/>
        <v>27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480</v>
      </c>
      <c r="G18" s="21">
        <f>SUM(D18:F18)</f>
        <v>480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42944</v>
      </c>
      <c r="C21" s="87" t="s">
        <v>18</v>
      </c>
      <c r="D21" s="10"/>
      <c r="E21" s="24"/>
      <c r="F21" s="10">
        <v>400</v>
      </c>
      <c r="G21" s="21">
        <f t="shared" ref="G21:G32" si="1">SUM(D21:F21)</f>
        <v>400</v>
      </c>
      <c r="H21" s="2"/>
    </row>
    <row r="22" spans="1:8" ht="15.5">
      <c r="A22" s="72"/>
      <c r="B22" s="7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>
        <v>9.5</v>
      </c>
      <c r="G27" s="21">
        <f t="shared" si="1"/>
        <v>9.5</v>
      </c>
      <c r="H27" s="2"/>
    </row>
    <row r="28" spans="1:8" ht="15.5">
      <c r="A28" s="72"/>
      <c r="B28" s="76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409.5</v>
      </c>
      <c r="G34" s="21">
        <f>SUM(D34:F34)</f>
        <v>409.5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7035.4400000000005</v>
      </c>
      <c r="G37" s="21">
        <f>SUM(D37:F37)</f>
        <v>7027.2800000000007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164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 t="s">
        <v>76</v>
      </c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27" activePane="bottomLeft" state="frozen"/>
      <selection activeCell="A4" sqref="A4"/>
      <selection pane="bottomLeft" activeCell="C13" sqref="C13"/>
    </sheetView>
  </sheetViews>
  <sheetFormatPr baseColWidth="10" defaultRowHeight="12.5"/>
  <cols>
    <col min="3" max="3" width="20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90" t="s">
        <v>65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Juli!D37</f>
        <v>-8.1599999999999966</v>
      </c>
      <c r="E7" s="21">
        <f>Juli!E37</f>
        <v>0</v>
      </c>
      <c r="F7" s="21">
        <f>Juli!F37</f>
        <v>7035.4400000000005</v>
      </c>
      <c r="G7" s="21">
        <f>SUM(D7:F7)</f>
        <v>7027.2800000000007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Juli!G38</f>
        <v>164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 t="s">
        <v>52</v>
      </c>
      <c r="C11" s="20" t="s">
        <v>10</v>
      </c>
      <c r="D11" s="10"/>
      <c r="E11" s="24"/>
      <c r="F11" s="10">
        <v>377</v>
      </c>
      <c r="G11" s="21">
        <f t="shared" ref="G11:G16" si="0">SUM(D11:F11)</f>
        <v>377</v>
      </c>
      <c r="H11" s="2"/>
    </row>
    <row r="12" spans="1:8" ht="15.5">
      <c r="A12" s="72"/>
      <c r="B12" s="79"/>
      <c r="C12" s="20" t="s">
        <v>84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6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377</v>
      </c>
      <c r="G18" s="21">
        <f>SUM(D18:F18)</f>
        <v>377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6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9"/>
      <c r="C23" s="30" t="s">
        <v>12</v>
      </c>
      <c r="D23" s="10"/>
      <c r="E23" s="24"/>
      <c r="F23" s="8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 t="s">
        <v>6</v>
      </c>
      <c r="C27" s="20" t="s">
        <v>23</v>
      </c>
      <c r="D27" s="10"/>
      <c r="E27" s="10"/>
      <c r="F27" s="10">
        <v>8.9</v>
      </c>
      <c r="G27" s="21">
        <f t="shared" si="1"/>
        <v>8.9</v>
      </c>
      <c r="H27" s="2"/>
    </row>
    <row r="28" spans="1:8" ht="15.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/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8.9</v>
      </c>
      <c r="G34" s="21">
        <f>SUM(D34:F34)</f>
        <v>8.9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7403.5400000000009</v>
      </c>
      <c r="G37" s="21">
        <f>SUM(D37:F37)</f>
        <v>7395.380000000001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</f>
        <v>164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 t="s">
        <v>78</v>
      </c>
      <c r="C47" s="5"/>
      <c r="D47" s="5"/>
      <c r="E47" s="45"/>
      <c r="F47" s="45" t="s">
        <v>79</v>
      </c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7" activePane="bottomLeft" state="frozen"/>
      <selection pane="bottomLeft" activeCell="F13" sqref="F13"/>
    </sheetView>
  </sheetViews>
  <sheetFormatPr baseColWidth="10" defaultRowHeight="12.5"/>
  <cols>
    <col min="2" max="2" width="11.453125" customWidth="1"/>
    <col min="3" max="3" width="17.45312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90" t="s">
        <v>66</v>
      </c>
      <c r="D2" s="90"/>
      <c r="E2" s="90" t="s">
        <v>49</v>
      </c>
      <c r="F2" s="90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August!D37</f>
        <v>-8.1599999999999966</v>
      </c>
      <c r="E7" s="21">
        <f>August!E37</f>
        <v>0</v>
      </c>
      <c r="F7" s="21">
        <f>August!F37</f>
        <v>7403.5400000000009</v>
      </c>
      <c r="G7" s="21">
        <f>SUM(D7:F7)</f>
        <v>7395.380000000001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August!G38</f>
        <v>164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80</v>
      </c>
      <c r="C11" s="20" t="s">
        <v>10</v>
      </c>
      <c r="D11" s="10"/>
      <c r="E11" s="24"/>
      <c r="F11" s="10">
        <v>97</v>
      </c>
      <c r="G11" s="21">
        <f t="shared" ref="G11:G16" si="0">SUM(D11:F11)</f>
        <v>97</v>
      </c>
      <c r="H11" s="2"/>
    </row>
    <row r="12" spans="1:8" ht="15.5">
      <c r="A12" s="72"/>
      <c r="B12" s="81"/>
      <c r="C12" s="20" t="s">
        <v>11</v>
      </c>
      <c r="D12" s="10">
        <v>71</v>
      </c>
      <c r="E12" s="24"/>
      <c r="F12" s="10"/>
      <c r="G12" s="21">
        <f t="shared" si="0"/>
        <v>71</v>
      </c>
      <c r="H12" s="2"/>
    </row>
    <row r="13" spans="1:8" ht="15.5">
      <c r="A13" s="72"/>
      <c r="B13" s="81"/>
      <c r="C13" s="22" t="s">
        <v>12</v>
      </c>
      <c r="D13" s="10">
        <v>35.1</v>
      </c>
      <c r="E13" s="24"/>
      <c r="F13" s="10"/>
      <c r="G13" s="21">
        <f t="shared" si="0"/>
        <v>35.1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106.1</v>
      </c>
      <c r="G16" s="21">
        <f t="shared" si="0"/>
        <v>106.1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106.1</v>
      </c>
      <c r="E18" s="21">
        <f>SUM(E11:E16)</f>
        <v>0</v>
      </c>
      <c r="F18" s="21">
        <f>SUM(F11:F16)</f>
        <v>203.1</v>
      </c>
      <c r="G18" s="21">
        <f>SUM(D18:F18)</f>
        <v>309.2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1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8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8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81">
        <v>43007</v>
      </c>
      <c r="C27" s="20" t="s">
        <v>23</v>
      </c>
      <c r="D27" s="10"/>
      <c r="E27" s="10"/>
      <c r="F27" s="10">
        <v>8.6999999999999993</v>
      </c>
      <c r="G27" s="21">
        <f t="shared" si="1"/>
        <v>8.6999999999999993</v>
      </c>
      <c r="H27" s="2"/>
    </row>
    <row r="28" spans="1:8" ht="15.5">
      <c r="A28" s="72"/>
      <c r="B28" s="78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8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8"/>
      <c r="C32" s="23" t="s">
        <v>15</v>
      </c>
      <c r="D32" s="10">
        <f>D18</f>
        <v>106.1</v>
      </c>
      <c r="E32" s="10"/>
      <c r="F32" s="10"/>
      <c r="G32" s="21">
        <f t="shared" si="1"/>
        <v>106.1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106.1</v>
      </c>
      <c r="E34" s="21">
        <f>SUM(E21:E33)</f>
        <v>0</v>
      </c>
      <c r="F34" s="21">
        <f>SUM(F21:F33)</f>
        <v>8.6999999999999993</v>
      </c>
      <c r="G34" s="21">
        <f>SUM(D34:F34)</f>
        <v>114.8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-8.1599999999999966</v>
      </c>
      <c r="E37" s="21">
        <f>E7+E18-E34</f>
        <v>0</v>
      </c>
      <c r="F37" s="21">
        <f>F7+F18-F34</f>
        <v>7597.9400000000014</v>
      </c>
      <c r="G37" s="21">
        <f>SUM(D37:F37)</f>
        <v>7589.7800000000016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199.1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5" t="s">
        <v>33</v>
      </c>
      <c r="C43" s="95"/>
      <c r="D43" s="95"/>
      <c r="E43" s="95"/>
      <c r="F43" s="95"/>
      <c r="G43" s="95"/>
      <c r="H43" s="2"/>
    </row>
    <row r="44" spans="1:8" ht="15.5">
      <c r="A44" s="1"/>
      <c r="B44" s="96" t="s">
        <v>34</v>
      </c>
      <c r="C44" s="96"/>
      <c r="D44" s="96"/>
      <c r="E44" s="96"/>
      <c r="F44" s="96"/>
      <c r="G44" s="96"/>
      <c r="H44" s="2"/>
    </row>
    <row r="45" spans="1:8" ht="15.5">
      <c r="A45" s="1"/>
      <c r="B45" s="97" t="s">
        <v>35</v>
      </c>
      <c r="C45" s="97"/>
      <c r="D45" s="97"/>
      <c r="E45" s="97"/>
      <c r="F45" s="97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2018-02-06T09:11:02Z</cp:lastPrinted>
  <dcterms:created xsi:type="dcterms:W3CDTF">2013-02-13T09:59:21Z</dcterms:created>
  <dcterms:modified xsi:type="dcterms:W3CDTF">2018-02-06T09:11:14Z</dcterms:modified>
</cp:coreProperties>
</file>